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DidyuraNN\Documents\2021\раскрытие информации\"/>
    </mc:Choice>
  </mc:AlternateContent>
  <bookViews>
    <workbookView xWindow="0" yWindow="0" windowWidth="28800" windowHeight="11835"/>
  </bookViews>
  <sheets>
    <sheet name="Форма 4.5" sheetId="1" r:id="rId1"/>
  </sheets>
  <externalReferences>
    <externalReference r:id="rId2"/>
  </externalReferences>
  <definedNames>
    <definedName name="anscount" hidden="1">1</definedName>
    <definedName name="buhg_flag">[1]Титульный!$F$36</definedName>
    <definedName name="CHECK_LINK_RANGE_1">"Калькуляция!$I$11:$I$132"</definedName>
    <definedName name="checkCell_List06">'Форма 4.5'!$F$11:$AM$104</definedName>
    <definedName name="data_type">[1]TEHSHEET!$M$2:$M$3</definedName>
    <definedName name="dateBuhg">[1]Титульный!$F$37</definedName>
    <definedName name="DESCRIPTION_TERRITORY">[1]REESTR_DS!$B$2:$B$3</definedName>
    <definedName name="end_col">'Форма 4.5'!$AM$19</definedName>
    <definedName name="end_row_5">'Форма 4.5'!$104:$104</definedName>
    <definedName name="end_row1">'Форма 4.5'!$A$34</definedName>
    <definedName name="end_row2">'Форма 4.5'!$A$84</definedName>
    <definedName name="et_List06_1">'Форма 4.5'!$20:$22</definedName>
    <definedName name="et_List06_2">'Форма 4.5'!$84:$86</definedName>
    <definedName name="et_List06_3">'Форма 4.5'!$94:$98</definedName>
    <definedName name="et_List06_4">'Форма 4.5'!$21:$21</definedName>
    <definedName name="f_year">[1]Титульный!$F$20</definedName>
    <definedName name="form_up_date">[1]Титульный!$F$14</definedName>
    <definedName name="kind_of_forms">[1]TEHSHEET!$S$2:$S$7</definedName>
    <definedName name="kind_of_fuels">[1]TEHSHEET!$AB$2:$AB$29</definedName>
    <definedName name="kind_of_nameforms">[1]TEHSHEET!$T$2:$T$7</definedName>
    <definedName name="kind_of_purchase_method">[1]TEHSHEET!$P$2:$P$4</definedName>
    <definedName name="List01_costs_OPS">'[1]Форма 4.3.1'!$G$80:$L$80</definedName>
    <definedName name="List01_flag_index_1">'[1]Форма 4.3.1'!$G$81:$L$81</definedName>
    <definedName name="List01_flag_index_2">'[1]Форма 4.3.1'!$G$83:$L$83</definedName>
    <definedName name="List01_NumberColumns">'[1]Форма 4.3.1'!$G$23:$L$23</definedName>
    <definedName name="List01_p1_minus_p3">'[1]Форма 4.3.1'!$G$29,'[1]Форма 4.3.1'!$G$30</definedName>
    <definedName name="List06_1_reserve">'Форма 4.5'!$G$21:$G$34</definedName>
    <definedName name="List06_2_reserve">'Форма 4.5'!$G$84:$G$104</definedName>
    <definedName name="List06_CheckC">'Форма 4.5'!$G$11:$AO$104</definedName>
    <definedName name="List06_date_ch_ip">'Форма 4.5'!$I$13:$AO$13</definedName>
    <definedName name="List06_date_ip">'Форма 4.5'!$I$12:$AO$12</definedName>
    <definedName name="List06_date_r_ip">'Форма 4.5'!$I$17:$AO$18</definedName>
    <definedName name="List06_flag_year">'Форма 4.5'!$AM$20:$AM$34</definedName>
    <definedName name="List06_main_column">'Форма 4.5'!$I$11:$I$104</definedName>
    <definedName name="List06_Name">'Форма 4.5'!$F$8:$AO$8</definedName>
    <definedName name="List06_objective_of_IPR">'Форма 4.5'!$I$14:$AO$14</definedName>
    <definedName name="List06_sourceFin">'Форма 4.5'!$AM$99:$AM$104</definedName>
    <definedName name="List06_year_source">'Форма 4.5'!$AM$24:$AM$35</definedName>
    <definedName name="note_ter">[1]Дифференциация!$I$21:$I$37</definedName>
    <definedName name="org">[1]Титульный!$F$26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6_1">'Форма 4.5'!$D$20:$D$34</definedName>
    <definedName name="pDel_List06_2">'Форма 4.5'!$E$84:$E$87</definedName>
    <definedName name="pDel_List06_3">'Форма 4.5'!$E$94:$E$104</definedName>
    <definedName name="pDel_List06_4">'Форма 4.5'!$E$20:$E$34</definedName>
    <definedName name="pIns_List06_1">'Форма 4.5'!$G$34</definedName>
    <definedName name="pIns_List06_2">'Форма 4.5'!$G$87</definedName>
    <definedName name="pIns_List06_3">'Форма 4.5'!$G$104</definedName>
    <definedName name="PROT_22">P3_PROT_22,P4_PROT_22,P5_PROT_22</definedName>
    <definedName name="pVDel_List06_1">'Форма 4.5'!$J$6:$AN$6</definedName>
    <definedName name="pVIns_List06_0">'Форма 4.5'!$AN$8</definedName>
    <definedName name="pVIns_List06_1">'Форма 4.5'!$AM$9</definedName>
    <definedName name="region_name">[1]Титульный!$F$7</definedName>
    <definedName name="row_1">'Форма 4.5'!$A$24</definedName>
    <definedName name="row_2">'Форма 4.5'!$A$35</definedName>
    <definedName name="row_5">'Форма 4.5'!$A$99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Table4">'Форма 4.5'!$F$9:$J$9</definedName>
    <definedName name="version">[1]Инструкция!$B$3</definedName>
    <definedName name="Vet_List06_0">'Форма 4.5'!$I:$AM</definedName>
    <definedName name="Vet_List06_1">'Форма 4.5'!$J:$J</definedName>
    <definedName name="year_list">[1]TEHSHEET!$C$2:$C$5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1" l="1"/>
  <c r="F102" i="1"/>
  <c r="F101" i="1"/>
  <c r="F100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F99" i="1"/>
  <c r="F98" i="1"/>
  <c r="F97" i="1"/>
  <c r="F96" i="1"/>
  <c r="F95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F94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F93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F92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F91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N89" i="1" s="1"/>
  <c r="M90" i="1"/>
  <c r="L90" i="1"/>
  <c r="K90" i="1"/>
  <c r="J90" i="1"/>
  <c r="J89" i="1" s="1"/>
  <c r="I90" i="1"/>
  <c r="F90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M89" i="1"/>
  <c r="L89" i="1"/>
  <c r="K89" i="1"/>
  <c r="I89" i="1"/>
  <c r="F89" i="1"/>
  <c r="H86" i="1"/>
  <c r="F86" i="1"/>
  <c r="H85" i="1"/>
  <c r="F85" i="1"/>
  <c r="F84" i="1"/>
  <c r="I32" i="1"/>
  <c r="F32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F31" i="1"/>
  <c r="I29" i="1"/>
  <c r="I28" i="1" s="1"/>
  <c r="F29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F28" i="1"/>
  <c r="K26" i="1"/>
  <c r="I26" i="1" s="1"/>
  <c r="F26" i="1"/>
  <c r="I25" i="1"/>
  <c r="F25" i="1"/>
  <c r="AI24" i="1"/>
  <c r="AI23" i="1" s="1"/>
  <c r="AI19" i="1" s="1"/>
  <c r="AH24" i="1"/>
  <c r="AG24" i="1"/>
  <c r="K24" i="1"/>
  <c r="K23" i="1" s="1"/>
  <c r="K19" i="1" s="1"/>
  <c r="F24" i="1"/>
  <c r="AL23" i="1"/>
  <c r="AK23" i="1"/>
  <c r="AJ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J23" i="1"/>
  <c r="F23" i="1"/>
  <c r="F21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F20" i="1"/>
  <c r="AL19" i="1"/>
  <c r="AK19" i="1"/>
  <c r="AJ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J19" i="1"/>
  <c r="I24" i="1" l="1"/>
  <c r="I23" i="1" s="1"/>
  <c r="I19" i="1" s="1"/>
</calcChain>
</file>

<file path=xl/comments1.xml><?xml version="1.0" encoding="utf-8"?>
<comments xmlns="http://schemas.openxmlformats.org/spreadsheetml/2006/main">
  <authors>
    <author>--</author>
  </authors>
  <commentList>
    <comment ref="I8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<sst xmlns="http://schemas.openxmlformats.org/spreadsheetml/2006/main" count="1198" uniqueCount="233">
  <si>
    <r>
      <t>Информация об инвестиционных программах</t>
    </r>
    <r>
      <rPr>
        <vertAlign val="superscript"/>
        <sz val="10"/>
        <rFont val="Tahoma"/>
        <family val="2"/>
        <charset val="204"/>
      </rPr>
      <t>1</t>
    </r>
  </si>
  <si>
    <t>О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</si>
  <si>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</si>
  <si>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</si>
  <si>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</si>
  <si>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</si>
  <si>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</si>
  <si>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Инвестиционная программа в целом</t>
  </si>
  <si>
    <r>
      <t>Мероприятие</t>
    </r>
    <r>
      <rPr>
        <vertAlign val="superscript"/>
        <sz val="9"/>
        <rFont val="Tahoma"/>
        <family val="2"/>
        <charset val="204"/>
      </rPr>
      <t>2</t>
    </r>
  </si>
  <si>
    <t>Добавить мероприятие</t>
  </si>
  <si>
    <t>1</t>
  </si>
  <si>
    <t>2</t>
  </si>
  <si>
    <t>3</t>
  </si>
  <si>
    <t>4</t>
  </si>
  <si>
    <t>4.0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</si>
  <si>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</si>
  <si>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</si>
  <si>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</si>
  <si>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</si>
  <si>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</si>
  <si>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</si>
  <si>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</si>
  <si>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</si>
  <si>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</si>
  <si>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</si>
  <si>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</si>
  <si>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</si>
  <si>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</si>
  <si>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</si>
  <si>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</si>
  <si>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</si>
  <si>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</si>
  <si>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</si>
  <si>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</si>
  <si>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</si>
  <si>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</si>
  <si>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</si>
  <si>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</si>
  <si>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</si>
  <si>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</si>
  <si>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</si>
  <si>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</si>
  <si>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</si>
  <si>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Наименование инвестиционной программы/мероприятия</t>
  </si>
  <si>
    <t>x</t>
  </si>
  <si>
    <t>Инвестиционная программа государственного унитарного предприятия "Севтеплоэнерго"</t>
  </si>
  <si>
    <t>Строительство газовой блочно-модульной котельной в с. Озерное в районе ул. Водоканальская, 7б</t>
  </si>
  <si>
    <t>Строительство газовой блочно-модульной котельной в районе ул. Междурядная, 25</t>
  </si>
  <si>
    <t>Выполнение строительно-монтажных работ по техническому перевооружению тепловых сетей. Тепловые сети от насосной котельной ул. Розы Люксембург,52 до ввода в жилой дом ул. Комсомольская, 76</t>
  </si>
  <si>
    <t>Выполнение строительно-монтажных работ по техническому перевооружению тепловых сетей. Тепловые сети от ЦТП 45 до ввода в жилой дом ул. Т.Шевченко,7, от ТК-1 в районе ул.Т.Шевченко,11 до ввода в жилой дом ул.Косарева,15, от ввода в жилой дом ул.Косарева, 9 до ТК-8 в рай-оне ул.Косарева,5 от стены жилого дома ул.Косарева,17 до стены жилого дома ул.Косарева,17 от ТК-2 в районе ул.Т.Шевченко,5 до ввода в жилой дом ул. Т.Шевченко,5, от ввода в жилой дом ул.Т.Шевченко,3 до ввода в жилой дом ул.Т.Шевченко,3, от стены жилого дома ул.Молодых строителей,4 до ввода в жилой дом ул.Молодых строителей,4 от ЦТП 45 котельной ул.Рыбаков,1</t>
  </si>
  <si>
    <t>Выполнение строительно-монтажных работ по техническому перевооружению тепловых сетей. Тепловые сети от ТК-4 в районе ул. Косарева,27 до ввода в школу №61 ул. Косарева, 12 от ЦТП 51 котельной ул. Рыбаков, 1</t>
  </si>
  <si>
    <t>Выполнение строительно-монтажных работ по техническому перевооружению тепловых сетей. Тепловые сети от ЦТП 49 до ТК-1 в районе ЦТП 49, от УТ-3 в районе шк.№57 ул. Т.Шевченко, 19 до ТК-7, от стены жилого дома ул.Маринеско,16  до стены жилого домаул.Маринеско,16, от ввода в жилой дом ул.Т.Шевченко, 31 до ввода в жилой дом  ул.Т.Шевченко,37, от стены жилого дома ул.Маринеско,12 до ввода в жилой дом ул.Маринеско,12 от ЦТП 49 котельной ул.Рыбаков,1</t>
  </si>
  <si>
    <t>Выполнение строительно-монтажных работ по техническому перевооружению тепловых сетей. Тепловые сети от ТК-1 в районе жилого дома ул. Маринеско,9 до ввода в жилой дом ул. Маринеско,5, от ТК-10 в районе жилого дома ул. Маринеско,9 до ввода в жилой дом ул. Маринеско,9, от ТК-1 до ввода в жилой дом ул. Маринеско,13, от ТК-4 в районе жилого дома ул. Т.Шевченко,50 до ТК-5 в районе жилого дома ул. Т.Шевченко, 46 от ЦТП 52 котельной ул.Рыбаков,1</t>
  </si>
  <si>
    <t>Выполнение строительно-монтажных работ по техническому перевооружению тепловых сетей.Тепловые сети от ТК-6 в районе жилой дом  ул.Рудничный проезд,2  до ввода в жилой дом ул. Рудничный проезд,12  котельной ул.Аксютина 37б</t>
  </si>
  <si>
    <t>Выполнение строительно-монтажных работ по техническому перевооружению тепловых сетей. Тепловые сети от ТК-1 в районе жилого дома пр. Октябрьской Революции, д. 40 до ввода №1 жилого дома ул. пр.Октябрьской Революции, д. 40, от ТК-1 в районе жилого дома ул. пр.Октябрьской Революции, д. 40 до ввода №12 жилого дома пр.Октябрьской Революции, д. 40 от ЦТП 47 котельной ул. Рыбаков, д. 1</t>
  </si>
  <si>
    <t>Выполнение строительно-монтажных работ по техническому перевооружению тепловых сетей. Тепловые сети от ТК-1 в районе жилого дома ул.пр.Октябрьской Революции,26 до ввода №1 жилого дома ул. пр.Октябрьской Революции, 26, от ТК-2 в районе жилого дома пр.Октябрьской Революции, 26 до ввода №13, от ТК-3 в районе жилого дома ул. пр.Октябрьской Революции, 22 до ввода №1 жилого дома ул.пр.Октябрьской Революции, 22/4, от ТК-4 в районе жилого дома ул. пр.Октябрьской Революции,22/8 до ввода в жилой дом ул. пр.Октябрьской Революции,22/8 от ЦТП 48 котельной ул. Рыбаков,1</t>
  </si>
  <si>
    <t>Выполнение строительно-монтажных работ по техническому перевооружению тепловых сетей. Тепловые сети от котельной ул.Куйбышевская,1б до ввода в жилой дом ул.Ленина,9, от жилого дома ул.Ленина,9 до ввода в дом культуры ул.Ленина,5-7</t>
  </si>
  <si>
    <t>Выполнение строительно-монтажных работ по техническому перевооружению тепловых сетей. Тепловые сети от разветвления на жилой дом ул. Куприна,15 до ввода в жилой дом ул.Калича,57 от котельной ул.Кирова,28а</t>
  </si>
  <si>
    <t>Выполнение строительно-монтажных работ по техническому перевооружению тепловых сетей. Тепловые сети от ЦТП 14 ул.Хрусталева, 117а до стены жилого дома ул.Острякова, 216 с отводами на подключенные жилые дома и от ТК-30 в районе ул.Острякова, 204 до стены жилого дома ул.Острякова, 192 с отводами на подключенные жилые дома от ЦТП 14 котельной ул. Хрусталёва, 66-А</t>
  </si>
  <si>
    <t>Выполнение строительно-монтажных работ по техническому перевооружению тепловых сетей. Тепловые сети от ТК-1 в районе жилого дома ул.Маршала Крылова,8 до ТК-4 в районе жилого дома ул. Бориса Михайлова,12 от ЦТП 37 котельной ул. Рыбаков, 1</t>
  </si>
  <si>
    <t>Выполнение строительно-монтажных работ по техническому перевооружению тепловых сетей. Тепловые сети от ТК 8-4 в районе ул.Н.Музыки, 78а до стены жилого дома ул.Я.Иванова,19 с отводами на подключенные жилые дома и от ввода в жилой дом ул. Н.Музыки, 43 в районе ул.Н.Музыки, 78а до стены жилого дома ул.Короленко,18 с отводами на подключенные жилого дома котельной ул. Хрусталёва, д.35</t>
  </si>
  <si>
    <t>Выполнение строительно-монтажных работ по техническому перевооружению тепловых сетей.Тепловые сети от ЦТП-5 (М.Бирюзова,13) до ТК11 в районе ул.Н.Музыки,100, от ЦТП-5 до ввода в Д/С №120 ул.Маршала Бирюзова,7 от котельной ул.Хрусталёва, д.35</t>
  </si>
  <si>
    <t>Выполнение строительно-монтажных работ по техническому перевооружению тепловых сетей.Тепловые сети от ГТК-13а в районе ул. Г.Сталинграда,40 до ЦТП-46, ул.Г.Бреста,47а, от ГТК-13а в районе ул. Г.Сталинграда,40 до ЦТП-44, ул.Г.Бреста,25а и ЦТП-38, ул.Г.Бреста, 15а на котельной ул. Рыбаков, 1</t>
  </si>
  <si>
    <t>Выполнение строительно-монтажных работ по техническому перевооружению тепловых сетей.Тепловые сети от ТК в районе жилого дома ул. Павла Корчагина, 40 до конца тех.подполья жилого дома ул. Павла Корчагина, 42, от ЦТП 40 котельной ул. Рыбаков, 1</t>
  </si>
  <si>
    <t>Выполнение строительно-монтажных работ по техническому перевооружению тепловых сетей. Тепловые сети от ТКIII-7 в районе УВД ул. А.Кесаева,15а до ЦТП-35, от ТКIII-8 в районе жилого дома пр.Октябрьской Революции, 52а до ЦТП-41</t>
  </si>
  <si>
    <t>Выполнение строительно-монтажных работ по техническому перевооружению тепловых сетей. Тепловые сети от ТК-1 в районе здания ул. Мира,2 (СШ №30) до ввода в жилой дом ул.Грошева,12</t>
  </si>
  <si>
    <t>Выполнение строительно-монтажных работ по техническому перевооружению тепловых сетей. Тепловые сети от ТК-3 в районе жилого дома ул. Героев Бреста, 25 до ТК-4 в районе жилого дома ул. Бориса Михайлова, 3 от ЦТП 44 котельной ул.Рыбаков,1</t>
  </si>
  <si>
    <t>Выполнение строительно-монтажных работ по техническому перевооружению тепловых сетей. Техническое перевооружение тепловых сетей от котельной ул.Фильченкова,41а до ТК-24 в районе дома быта ул. Горпищенко,76. Тепловые сети от ввода в жилой дом ул. Горпищенко,73 до ввода в жилой дом ул. Горпищенко,75 от котельной ул. Фильченкова,41а. Тепловые сети от ТК-6 в районе жилого дома ул.Горпищенко,63 до ТК-5 в районе жилого дома ул.Горпищенко,65, от ТК-6 до ввода в жилой дом ул.Горпищенко,63, от ТК-5 до ввода в жилой дом ул.Горпищенко,65 от котельной ул.Фильченкова,41а</t>
  </si>
  <si>
    <t>Реконструкция угольной котельной с переводом на природный газ по адресу ул. Охотская, 52.</t>
  </si>
  <si>
    <t>Реконструкция угольной котельной с переводом на природный газ по адресу ул. Родионова,9.</t>
  </si>
  <si>
    <t>Техническое перевооружение котельной ул. Толстого,21а</t>
  </si>
  <si>
    <t>Техническое перевооружение котельной ул. Героев Севастополя,12б</t>
  </si>
  <si>
    <t>Замена насосов на современные энергосберегающие</t>
  </si>
  <si>
    <t>Установка и замена узлов учета тепловой энергии</t>
  </si>
  <si>
    <t>Дата утверждения инвестиционной программы</t>
  </si>
  <si>
    <t>25.12.2020</t>
  </si>
  <si>
    <t>Дата утверждения инвестиционной программы указывается в виде «ДД.ММ.ГГГГ».</t>
  </si>
  <si>
    <t>2.1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</si>
  <si>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</si>
  <si>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«ДД.ММ.ГГГГ».</t>
  </si>
  <si>
    <t>Цель инвестиционной программы</t>
  </si>
  <si>
    <t>автоматизация (с уменьшением штата); уменьшение удельных затрат (повышение КПД); уменьшение издержек на производство; снижение аварийности; прочее</t>
  </si>
  <si>
    <t>Цель инвестиционной программы определяется из перечня: Автоматизация (с уменьшением штата); Уменьшение удельных затрат (повышение коэффициента полезного действия); Уменьшение издержек на производство; Снижение аварийности; Прочее
Возможен выбор нескольких пунктов.</t>
  </si>
  <si>
    <t>Наименование уполномоченного органа, утвердившего программу</t>
  </si>
  <si>
    <t>Департамент городского хозяйства г.Севастополь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</si>
  <si>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</si>
  <si>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5</t>
  </si>
  <si>
    <t>Наименование органа местного самоуправления, согласовавшего инвестиционную программу</t>
  </si>
  <si>
    <t>Управление ЖКХ и ТЭК, Управление по тарифам</t>
  </si>
  <si>
    <t>6</t>
  </si>
  <si>
    <t>Срок начала реализации инвестиционной программы/мероприятия</t>
  </si>
  <si>
    <t>01.01.2021</t>
  </si>
  <si>
    <t>01.01.2023</t>
  </si>
  <si>
    <t>01.01.2022</t>
  </si>
  <si>
    <t>31.01.2023</t>
  </si>
  <si>
    <t>Срок начала реализации инвестиционной программы/мероприятия указывается в виде «ДД.ММ.ГГГГ».</t>
  </si>
  <si>
    <t>7</t>
  </si>
  <si>
    <t>Срок окончания реализации инвестиционной программы/мероприятия</t>
  </si>
  <si>
    <t>31.12.2023</t>
  </si>
  <si>
    <t>31.12.2021</t>
  </si>
  <si>
    <t>31.12.2022</t>
  </si>
  <si>
    <t>Срок окончания реализации инвестиционной программы/мероприятия указывается в виде «ДД.ММ.ГГГГ».</t>
  </si>
  <si>
    <t>8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</si>
  <si>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</si>
  <si>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</si>
  <si>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</si>
  <si>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8.0</t>
  </si>
  <si>
    <t>y</t>
  </si>
  <si>
    <t>Год реализации инвестиционной программы/мероприятия должен содержаться в сроке реализации инвестиционной программы, определенном в пунктах 6 и 7 данной формы.
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</si>
  <si>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i</t>
  </si>
  <si>
    <t>Вид источника финансирования определяется из перечня: Кредиты банков; Кредиты иностранных банков; Заемные средства др. организаций; Федеральный бюджет; Бюджет субъекта Российской Федерации; Бюджет муниципального образования; Средства внебюджетных фондов; Прибыль, направленная на инвестиции; Амортизация; Инвестиционная надбавка к тарифу; Плата за подключение (технологическое присоединение);  Прочие средства.
В случае наличия нескольких источников финансирования информация по каждому из них указывается в отдельных строках.</t>
  </si>
  <si>
    <t>Добавить источники</t>
  </si>
  <si>
    <t>8.1</t>
  </si>
  <si>
    <t>амортизация</t>
  </si>
  <si>
    <t>бюджет субъекта Российской Федерации</t>
  </si>
  <si>
    <t>прочие средства</t>
  </si>
  <si>
    <t>8.2</t>
  </si>
  <si>
    <t>8.3</t>
  </si>
  <si>
    <t>Добавить год</t>
  </si>
  <si>
    <t>9</t>
  </si>
  <si>
    <t>Целевые показатели инвестиционной программы</t>
  </si>
  <si>
    <t>9.1</t>
  </si>
  <si>
    <t>Срок окупаемости</t>
  </si>
  <si>
    <t>9.1.1</t>
  </si>
  <si>
    <t>Факт</t>
  </si>
  <si>
    <t>лет</t>
  </si>
  <si>
    <t>9.1.2</t>
  </si>
  <si>
    <t>План</t>
  </si>
  <si>
    <t>9.2</t>
  </si>
  <si>
    <t>Перебои в снабжении потребителей</t>
  </si>
  <si>
    <t>9.2.1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</si>
  <si>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</si>
  <si>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</si>
  <si>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9.2.2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</si>
  <si>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</si>
  <si>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9.3</t>
  </si>
  <si>
    <t>Продолжительность (бесперебойность) поставки товаров и услуг</t>
  </si>
  <si>
    <t>9.3.1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</si>
  <si>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</si>
  <si>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</si>
  <si>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9.3.2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</si>
  <si>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</si>
  <si>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9.4</t>
  </si>
  <si>
    <t xml:space="preserve">Доля потерь и неучтенного потребления </t>
  </si>
  <si>
    <t>9.4.1</t>
  </si>
  <si>
    <t>%</t>
  </si>
  <si>
    <t>Указывается фактическое значение доли потерь и неучтенного тепловой энергии в общем объеме тепла, поданной в тепловую в отчетном периоде.</t>
  </si>
  <si>
    <t>9.4.2</t>
  </si>
  <si>
    <t>Указывается плановое значение доли потерь и неучтенного тепловой энергии в общем объеме тепла, поданной в тепловую в отчетном периоде.</t>
  </si>
  <si>
    <t>9.5</t>
  </si>
  <si>
    <t>Коэффициент потерь</t>
  </si>
  <si>
    <t>9.5.1</t>
  </si>
  <si>
    <t>Гкал/км</t>
  </si>
  <si>
    <t>Указывается фактическое значение коэффициента потерь тепловой энергии.</t>
  </si>
  <si>
    <t>9.5.2</t>
  </si>
  <si>
    <t>Указывается плановое значение коэффициента потерь тепловой энергии.</t>
  </si>
  <si>
    <t>9.6</t>
  </si>
  <si>
    <t>Износ систем коммунальной инфраструктуры</t>
  </si>
  <si>
    <t>9.6.1</t>
  </si>
  <si>
    <t>9.6.2</t>
  </si>
  <si>
    <t>9.7</t>
  </si>
  <si>
    <t>Износ оборудования производства (котлы)</t>
  </si>
  <si>
    <t>9.7.1</t>
  </si>
  <si>
    <t>9.7.2</t>
  </si>
  <si>
    <t>9.8</t>
  </si>
  <si>
    <t>Износ оборудования передачи тепловой энергии (сети)</t>
  </si>
  <si>
    <t>9.8.1</t>
  </si>
  <si>
    <t>9.8.2</t>
  </si>
  <si>
    <t>9.9</t>
  </si>
  <si>
    <t>Удельный вес сетей, нуждающихся в замене</t>
  </si>
  <si>
    <t>9.9.1</t>
  </si>
  <si>
    <t>9.9.2</t>
  </si>
  <si>
    <t>9.10</t>
  </si>
  <si>
    <t>Обеспеченность потребления товаров и услуг приборами учета</t>
  </si>
  <si>
    <t>9.10.1</t>
  </si>
  <si>
    <t>9.10.2</t>
  </si>
  <si>
    <t>9.11</t>
  </si>
  <si>
    <t>Расход топлива</t>
  </si>
  <si>
    <t>9.11.1</t>
  </si>
  <si>
    <t>т усл.топл/Гкал</t>
  </si>
  <si>
    <t>9.11.2</t>
  </si>
  <si>
    <t>9.12</t>
  </si>
  <si>
    <t>Расход электроэнергии на выработку</t>
  </si>
  <si>
    <t>9.12.1</t>
  </si>
  <si>
    <t>кВт.ч/Гкал</t>
  </si>
  <si>
    <t>9.12.2</t>
  </si>
  <si>
    <t>9.13</t>
  </si>
  <si>
    <t>Расход электроэнергии на передачу</t>
  </si>
  <si>
    <t>9.13.1</t>
  </si>
  <si>
    <t>9.13.2</t>
  </si>
  <si>
    <t>9.14</t>
  </si>
  <si>
    <t>Количество аварий (с учетом котельных)</t>
  </si>
  <si>
    <t>9.14.1</t>
  </si>
  <si>
    <t>ед.</t>
  </si>
  <si>
    <t xml:space="preserve">Указывается фактическое значение количества аварий (с учетом котельных). </t>
  </si>
  <si>
    <t>9.14.2</t>
  </si>
  <si>
    <t>Указывается плановое значение количества аварий (с учетом котельных).</t>
  </si>
  <si>
    <t>9.15</t>
  </si>
  <si>
    <t>Количество аварий на тепловых сетях</t>
  </si>
  <si>
    <t>9.15.1</t>
  </si>
  <si>
    <t>ед./км</t>
  </si>
  <si>
    <t>Указывается фактическое значение отношения количества аварий на тепловых сетях к протяженности сетей в отчетном периоде.</t>
  </si>
  <si>
    <t>9.15.2</t>
  </si>
  <si>
    <t>Указывается плановое значение отношения количества аварий на тепловых сетях к протяженности сетей в отчетном периоде.</t>
  </si>
  <si>
    <t>9.16</t>
  </si>
  <si>
    <t>Производительность труда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</si>
  <si>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</si>
  <si>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9.16.1</t>
  </si>
  <si>
    <t>тыс. руб./чел.</t>
  </si>
  <si>
    <t>Указывается фактическое значение отношение фонда оплаты труда к численности всех рабочих основного вида деятельности организации.  
В число рабочих основного вида деятельности включаются рабочие, занятые на производственных процессах по тепловым сетям.</t>
  </si>
  <si>
    <t>9.16.2</t>
  </si>
  <si>
    <t>Указывается плановое значение отношение фонда оплаты труда к численности всех рабочих основного вида деятельности организации.  
В число рабочих основного вида деятельности включаются рабочие, занятые на производственных процессах по тепловым сетям.</t>
  </si>
  <si>
    <t>Добавить показатель</t>
  </si>
  <si>
    <t>print</t>
  </si>
  <si>
    <t>10</t>
  </si>
  <si>
    <t>Использование инвестиционных средств за отчетный период</t>
  </si>
  <si>
    <t>10.0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</si>
  <si>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</si>
  <si>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</si>
  <si>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</si>
  <si>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</si>
  <si>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</si>
  <si>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</si>
  <si>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</si>
  <si>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</si>
  <si>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</si>
  <si>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</si>
  <si>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Вид источника финансирования определяется из перечня: Кредиты банков; Кредиты иностранных банков; Заемные средства др. организаций; Федеральный бюджет; Бюджет субъекта Российской Федерации; Бюджет муниципального образования; Средства внебюджетных фондов; Прибыль, направленная на инвестиции; Амортизация; Инвестиционная надбавка к тарифу; Плата за подключение (технологическое присоединение); Прочие средства.
В случае наличия нескольких источников финансирования информация по каждому из них указывается в отдельных строках.</t>
  </si>
  <si>
    <t>10.1</t>
  </si>
  <si>
    <t>Информация по данной форме размещается в случае, если организация выполняет или планирует выполнение инвестиционной программы в отчетном периоде.</t>
  </si>
  <si>
    <t>Единой теплоснабжающей организацией, теплоснабжающей организацией и теплосетевой организацией в ценовых зонах теплоснабжения раскрывается информация об инвестиционных программах разрабатываемых и утверждаемых в отношении деятельности, при осуществлении которой расчеты за товары (услуги) в сфере теплоснабжения осуществляются по регулируемым ценам (тарифам) (за исключением деятельности по подключению (технологическому присоединению) к системе теплоснабжения).</t>
  </si>
  <si>
    <t>В случае выполнения нескольких мероприятий информация по каждому из них указывается в отдельной колонке</t>
  </si>
  <si>
    <t>Данная форма размещена на сайте ГУПС "Севтеплоэнерго" 21.01.2021г.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</si>
</sst>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rgb="FF333399"/>
      <name val="Tahoma"/>
      <family val="2"/>
      <charset val="204"/>
    </font>
    <font>
      <sz val="9"/>
      <color indexed="55"/>
      <name val="Tahoma"/>
      <family val="2"/>
      <charset val="204"/>
    </font>
    <font>
      <sz val="1"/>
      <name val="Tahoma"/>
      <family val="2"/>
      <charset val="204"/>
    </font>
    <font>
      <sz val="10"/>
      <name val="Arial"/>
      <family val="2"/>
      <charset val="204"/>
    </font>
    <font>
      <sz val="15"/>
      <name val="Tahoma"/>
      <family val="2"/>
      <charset val="204"/>
    </font>
    <font>
      <sz val="15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62"/>
      <name val="Tahoma"/>
      <family val="2"/>
      <charset val="204"/>
    </font>
    <font>
      <sz val="1"/>
      <color indexed="62"/>
      <name val="Tahoma"/>
      <family val="2"/>
      <charset val="204"/>
    </font>
    <font>
      <sz val="9"/>
      <color theme="1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2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2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indexed="22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10" fillId="0" borderId="4" applyBorder="0">
      <alignment horizontal="center" vertical="center" wrapText="1"/>
    </xf>
    <xf numFmtId="49" fontId="4" fillId="0" borderId="0" applyBorder="0">
      <alignment vertical="top"/>
    </xf>
    <xf numFmtId="0" fontId="1" fillId="0" borderId="0"/>
    <xf numFmtId="0" fontId="15" fillId="0" borderId="0"/>
    <xf numFmtId="0" fontId="2" fillId="0" borderId="0"/>
  </cellStyleXfs>
  <cellXfs count="89">
    <xf numFmtId="0" fontId="0" fillId="0" borderId="0" xfId="0"/>
    <xf numFmtId="0" fontId="3" fillId="2" borderId="0" xfId="1" applyFont="1" applyFill="1" applyAlignment="1" applyProtection="1">
      <alignment vertical="center" wrapText="1"/>
    </xf>
    <xf numFmtId="49" fontId="3" fillId="2" borderId="0" xfId="1" applyNumberFormat="1" applyFont="1" applyFill="1" applyAlignment="1" applyProtection="1">
      <alignment horizontal="center" vertical="center" wrapText="1"/>
    </xf>
    <xf numFmtId="0" fontId="4" fillId="2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horizontal="right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49" fontId="12" fillId="2" borderId="2" xfId="4" applyFont="1" applyFill="1" applyBorder="1" applyAlignment="1" applyProtection="1">
      <alignment horizontal="center" vertical="center" wrapText="1"/>
    </xf>
    <xf numFmtId="0" fontId="4" fillId="2" borderId="0" xfId="5" applyFont="1" applyFill="1" applyProtection="1"/>
    <xf numFmtId="49" fontId="13" fillId="2" borderId="6" xfId="3" applyNumberFormat="1" applyFont="1" applyFill="1" applyBorder="1" applyAlignment="1" applyProtection="1">
      <alignment horizontal="center" vertical="center" wrapText="1"/>
    </xf>
    <xf numFmtId="49" fontId="13" fillId="2" borderId="0" xfId="3" applyNumberFormat="1" applyFont="1" applyFill="1" applyBorder="1" applyAlignment="1" applyProtection="1">
      <alignment horizontal="center" vertical="center" wrapText="1"/>
    </xf>
    <xf numFmtId="49" fontId="13" fillId="2" borderId="7" xfId="3" applyNumberFormat="1" applyFont="1" applyFill="1" applyBorder="1" applyAlignment="1" applyProtection="1">
      <alignment horizontal="center" vertical="center" wrapText="1"/>
    </xf>
    <xf numFmtId="0" fontId="14" fillId="2" borderId="8" xfId="5" applyNumberFormat="1" applyFont="1" applyFill="1" applyBorder="1" applyAlignment="1" applyProtection="1">
      <alignment horizontal="center" wrapText="1"/>
    </xf>
    <xf numFmtId="0" fontId="4" fillId="2" borderId="0" xfId="5" applyNumberFormat="1" applyFont="1" applyFill="1" applyBorder="1" applyAlignment="1" applyProtection="1">
      <alignment horizontal="center" wrapText="1"/>
    </xf>
    <xf numFmtId="0" fontId="4" fillId="2" borderId="9" xfId="6" applyFont="1" applyFill="1" applyBorder="1" applyAlignment="1" applyProtection="1">
      <alignment vertical="center" wrapText="1"/>
    </xf>
    <xf numFmtId="49" fontId="4" fillId="2" borderId="10" xfId="1" applyNumberFormat="1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left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49" fontId="4" fillId="2" borderId="10" xfId="1" applyNumberFormat="1" applyFont="1" applyFill="1" applyBorder="1" applyAlignment="1" applyProtection="1">
      <alignment horizontal="left" vertical="center" wrapText="1"/>
      <protection locked="0"/>
    </xf>
    <xf numFmtId="0" fontId="14" fillId="2" borderId="11" xfId="5" applyNumberFormat="1" applyFont="1" applyFill="1" applyBorder="1" applyAlignment="1" applyProtection="1">
      <alignment horizontal="center" wrapText="1"/>
    </xf>
    <xf numFmtId="0" fontId="16" fillId="2" borderId="0" xfId="5" applyFont="1" applyFill="1"/>
    <xf numFmtId="49" fontId="0" fillId="2" borderId="2" xfId="7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left" vertical="center" wrapText="1" indent="1"/>
    </xf>
    <xf numFmtId="49" fontId="4" fillId="2" borderId="10" xfId="7" applyNumberFormat="1" applyFont="1" applyFill="1" applyBorder="1" applyAlignment="1" applyProtection="1">
      <alignment horizontal="left" vertical="center" wrapText="1"/>
    </xf>
    <xf numFmtId="4" fontId="4" fillId="2" borderId="10" xfId="1" applyNumberFormat="1" applyFont="1" applyFill="1" applyBorder="1" applyAlignment="1" applyProtection="1">
      <alignment horizontal="right" vertical="center" wrapText="1"/>
    </xf>
    <xf numFmtId="0" fontId="8" fillId="2" borderId="11" xfId="5" applyNumberFormat="1" applyFont="1" applyFill="1" applyBorder="1" applyAlignment="1" applyProtection="1">
      <alignment horizontal="center" wrapText="1"/>
    </xf>
    <xf numFmtId="0" fontId="3" fillId="2" borderId="0" xfId="5" applyNumberFormat="1" applyFont="1" applyFill="1" applyBorder="1" applyAlignment="1" applyProtection="1">
      <alignment horizontal="center" wrapText="1"/>
    </xf>
    <xf numFmtId="0" fontId="17" fillId="2" borderId="0" xfId="5" applyFont="1" applyFill="1"/>
    <xf numFmtId="1" fontId="4" fillId="2" borderId="3" xfId="1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12" xfId="1" applyNumberFormat="1" applyFont="1" applyFill="1" applyBorder="1" applyAlignment="1" applyProtection="1">
      <alignment horizontal="center" vertical="center" wrapText="1"/>
    </xf>
    <xf numFmtId="49" fontId="4" fillId="2" borderId="3" xfId="1" applyNumberFormat="1" applyFont="1" applyFill="1" applyBorder="1" applyAlignment="1" applyProtection="1">
      <alignment horizontal="left" vertical="center" wrapText="1" indent="2"/>
      <protection locked="0"/>
    </xf>
    <xf numFmtId="0" fontId="4" fillId="2" borderId="12" xfId="1" applyFont="1" applyFill="1" applyBorder="1" applyAlignment="1" applyProtection="1">
      <alignment horizontal="center" vertical="center" wrapText="1"/>
    </xf>
    <xf numFmtId="4" fontId="4" fillId="2" borderId="10" xfId="1" applyNumberFormat="1" applyFont="1" applyFill="1" applyBorder="1" applyAlignment="1" applyProtection="1">
      <alignment horizontal="right" vertical="center" wrapText="1"/>
      <protection locked="0"/>
    </xf>
    <xf numFmtId="49" fontId="18" fillId="3" borderId="13" xfId="4" applyFont="1" applyFill="1" applyBorder="1" applyAlignment="1" applyProtection="1">
      <alignment horizontal="left" vertical="center"/>
    </xf>
    <xf numFmtId="49" fontId="19" fillId="3" borderId="14" xfId="4" applyFont="1" applyFill="1" applyBorder="1" applyAlignment="1" applyProtection="1">
      <alignment horizontal="left" vertical="center" indent="2"/>
    </xf>
    <xf numFmtId="49" fontId="19" fillId="3" borderId="15" xfId="4" applyFont="1" applyFill="1" applyBorder="1" applyAlignment="1" applyProtection="1">
      <alignment horizontal="left" vertical="center" indent="1"/>
    </xf>
    <xf numFmtId="49" fontId="19" fillId="3" borderId="15" xfId="4" applyFont="1" applyFill="1" applyBorder="1" applyAlignment="1" applyProtection="1">
      <alignment horizontal="left" vertical="center"/>
    </xf>
    <xf numFmtId="49" fontId="20" fillId="2" borderId="16" xfId="4" applyFont="1" applyFill="1" applyBorder="1" applyAlignment="1" applyProtection="1">
      <alignment horizontal="left" vertical="center"/>
    </xf>
    <xf numFmtId="49" fontId="4" fillId="2" borderId="17" xfId="1" applyNumberFormat="1" applyFont="1" applyFill="1" applyBorder="1" applyAlignment="1" applyProtection="1">
      <alignment horizontal="center" vertical="center" wrapText="1"/>
    </xf>
    <xf numFmtId="0" fontId="4" fillId="2" borderId="17" xfId="1" applyFont="1" applyFill="1" applyBorder="1" applyAlignment="1" applyProtection="1">
      <alignment horizontal="center" vertical="center" wrapText="1"/>
    </xf>
    <xf numFmtId="4" fontId="4" fillId="2" borderId="17" xfId="1" applyNumberFormat="1" applyFont="1" applyFill="1" applyBorder="1" applyAlignment="1" applyProtection="1">
      <alignment horizontal="right" vertical="center" wrapText="1"/>
    </xf>
    <xf numFmtId="0" fontId="4" fillId="2" borderId="10" xfId="1" applyNumberFormat="1" applyFont="1" applyFill="1" applyBorder="1" applyAlignment="1" applyProtection="1">
      <alignment horizontal="center" vertical="center" wrapText="1"/>
    </xf>
    <xf numFmtId="49" fontId="18" fillId="3" borderId="18" xfId="4" applyFont="1" applyFill="1" applyBorder="1" applyAlignment="1" applyProtection="1">
      <alignment horizontal="left" vertical="center" indent="1"/>
    </xf>
    <xf numFmtId="49" fontId="19" fillId="3" borderId="14" xfId="4" applyFont="1" applyFill="1" applyBorder="1" applyAlignment="1" applyProtection="1">
      <alignment horizontal="left" vertical="center" indent="1"/>
    </xf>
    <xf numFmtId="49" fontId="19" fillId="3" borderId="14" xfId="4" applyFont="1" applyFill="1" applyBorder="1" applyAlignment="1" applyProtection="1">
      <alignment horizontal="left" vertical="center"/>
    </xf>
    <xf numFmtId="0" fontId="3" fillId="2" borderId="0" xfId="5" applyNumberFormat="1" applyFont="1" applyFill="1" applyBorder="1" applyAlignment="1" applyProtection="1"/>
    <xf numFmtId="49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lef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8" fillId="2" borderId="19" xfId="5" applyNumberFormat="1" applyFont="1" applyFill="1" applyBorder="1" applyAlignment="1" applyProtection="1"/>
    <xf numFmtId="0" fontId="3" fillId="2" borderId="0" xfId="1" applyNumberFormat="1" applyFont="1" applyFill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left" vertical="center" wrapText="1" indent="1"/>
    </xf>
    <xf numFmtId="0" fontId="4" fillId="2" borderId="2" xfId="1" applyFont="1" applyFill="1" applyBorder="1" applyAlignment="1" applyProtection="1">
      <alignment horizontal="left" vertical="center" wrapText="1" indent="2"/>
    </xf>
    <xf numFmtId="4" fontId="4" fillId="2" borderId="2" xfId="1" applyNumberFormat="1" applyFont="1" applyFill="1" applyBorder="1" applyAlignment="1" applyProtection="1">
      <alignment horizontal="right" vertical="center" wrapText="1"/>
      <protection locked="0"/>
    </xf>
    <xf numFmtId="0" fontId="17" fillId="2" borderId="0" xfId="1" applyFont="1" applyFill="1" applyAlignment="1" applyProtection="1">
      <alignment vertical="center" wrapText="1"/>
    </xf>
    <xf numFmtId="49" fontId="4" fillId="2" borderId="2" xfId="1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49" fontId="18" fillId="3" borderId="20" xfId="4" applyFont="1" applyFill="1" applyBorder="1" applyAlignment="1" applyProtection="1">
      <alignment horizontal="left" vertical="center" indent="1"/>
    </xf>
    <xf numFmtId="49" fontId="19" fillId="3" borderId="21" xfId="4" applyFont="1" applyFill="1" applyBorder="1" applyAlignment="1" applyProtection="1">
      <alignment horizontal="left" vertical="center" indent="1"/>
    </xf>
    <xf numFmtId="49" fontId="19" fillId="3" borderId="21" xfId="4" applyFont="1" applyFill="1" applyBorder="1" applyAlignment="1" applyProtection="1">
      <alignment horizontal="left" vertical="center"/>
    </xf>
    <xf numFmtId="0" fontId="8" fillId="2" borderId="11" xfId="5" applyNumberFormat="1" applyFont="1" applyFill="1" applyBorder="1" applyAlignment="1" applyProtection="1"/>
    <xf numFmtId="0" fontId="4" fillId="2" borderId="10" xfId="1" applyFont="1" applyFill="1" applyBorder="1" applyAlignment="1" applyProtection="1">
      <alignment horizontal="left" vertical="center" wrapText="1" indent="2"/>
    </xf>
    <xf numFmtId="49" fontId="4" fillId="2" borderId="3" xfId="1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0" xfId="1" applyNumberFormat="1" applyFont="1" applyFill="1" applyBorder="1" applyAlignment="1" applyProtection="1">
      <alignment horizontal="center" vertical="center" wrapText="1"/>
    </xf>
    <xf numFmtId="0" fontId="8" fillId="2" borderId="8" xfId="5" applyNumberFormat="1" applyFont="1" applyFill="1" applyBorder="1" applyAlignment="1" applyProtection="1"/>
    <xf numFmtId="0" fontId="3" fillId="2" borderId="8" xfId="5" applyNumberFormat="1" applyFont="1" applyFill="1" applyBorder="1" applyAlignment="1" applyProtection="1"/>
    <xf numFmtId="0" fontId="4" fillId="2" borderId="22" xfId="1" applyFont="1" applyFill="1" applyBorder="1" applyAlignment="1" applyProtection="1">
      <alignment vertical="center" wrapText="1"/>
    </xf>
    <xf numFmtId="49" fontId="18" fillId="3" borderId="13" xfId="4" applyFont="1" applyFill="1" applyBorder="1" applyAlignment="1" applyProtection="1">
      <alignment horizontal="left" vertical="center" indent="1"/>
    </xf>
    <xf numFmtId="49" fontId="20" fillId="2" borderId="9" xfId="4" applyFont="1" applyFill="1" applyBorder="1" applyAlignment="1" applyProtection="1">
      <alignment horizontal="left" vertical="center"/>
    </xf>
    <xf numFmtId="0" fontId="21" fillId="2" borderId="0" xfId="5" applyFont="1" applyFill="1" applyBorder="1"/>
    <xf numFmtId="0" fontId="16" fillId="2" borderId="0" xfId="1" applyFont="1" applyFill="1" applyAlignment="1" applyProtection="1">
      <alignment vertical="center" wrapText="1"/>
    </xf>
    <xf numFmtId="0" fontId="22" fillId="2" borderId="0" xfId="5" applyNumberFormat="1" applyFont="1" applyFill="1" applyBorder="1" applyAlignment="1" applyProtection="1">
      <alignment horizontal="right" vertical="top"/>
    </xf>
    <xf numFmtId="0" fontId="11" fillId="2" borderId="0" xfId="1" applyFont="1" applyFill="1" applyAlignment="1" applyProtection="1">
      <alignment vertical="center" wrapText="1"/>
    </xf>
    <xf numFmtId="49" fontId="3" fillId="2" borderId="0" xfId="1" applyNumberFormat="1" applyFont="1" applyFill="1" applyAlignment="1" applyProtection="1">
      <alignment horizontal="center" vertical="center" wrapText="1"/>
    </xf>
    <xf numFmtId="0" fontId="21" fillId="2" borderId="0" xfId="5" applyNumberFormat="1" applyFont="1" applyFill="1" applyBorder="1" applyAlignment="1" applyProtection="1">
      <alignment horizontal="left" vertical="top" wrapText="1" indent="1"/>
    </xf>
    <xf numFmtId="0" fontId="4" fillId="2" borderId="0" xfId="1" applyFont="1" applyFill="1" applyAlignment="1" applyProtection="1">
      <alignment horizontal="left" vertical="center" wrapText="1" indent="1"/>
    </xf>
    <xf numFmtId="0" fontId="6" fillId="2" borderId="1" xfId="2" applyFont="1" applyFill="1" applyBorder="1" applyAlignment="1" applyProtection="1">
      <alignment horizontal="left" vertical="center" wrapText="1" indent="1"/>
    </xf>
    <xf numFmtId="0" fontId="6" fillId="2" borderId="2" xfId="2" applyFont="1" applyFill="1" applyBorder="1" applyAlignment="1" applyProtection="1">
      <alignment horizontal="left" vertical="center" wrapText="1" indent="1"/>
    </xf>
    <xf numFmtId="0" fontId="6" fillId="2" borderId="3" xfId="2" applyFont="1" applyFill="1" applyBorder="1" applyAlignment="1" applyProtection="1">
      <alignment horizontal="left" vertical="center" wrapText="1" inden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left" vertical="center" wrapText="1"/>
    </xf>
    <xf numFmtId="0" fontId="4" fillId="2" borderId="5" xfId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 applyProtection="1">
      <alignment horizontal="left" vertical="center" wrapText="1"/>
    </xf>
  </cellXfs>
  <cellStyles count="8">
    <cellStyle name="ЗаголовокСтолбца" xfId="3"/>
    <cellStyle name="Обычный" xfId="0" builtinId="0"/>
    <cellStyle name="Обычный 12" xfId="5"/>
    <cellStyle name="Обычный 3" xfId="4"/>
    <cellStyle name="Обычный_Forma_5_Книга2" xfId="6"/>
    <cellStyle name="Обычный_ЖКУ_проект3" xfId="7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38100</xdr:colOff>
      <xdr:row>17</xdr:row>
      <xdr:rowOff>0</xdr:rowOff>
    </xdr:from>
    <xdr:to>
      <xdr:col>38</xdr:col>
      <xdr:colOff>228600</xdr:colOff>
      <xdr:row>17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54978300" y="73056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38100</xdr:rowOff>
    </xdr:to>
    <xdr:pic macro="[1]!modInfo.FREEZE_PANES_STATIC">
      <xdr:nvPicPr>
        <xdr:cNvPr id="5" name="FREEZE_PANES_I11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&#1056;&#1056;&#1055;&#1043;\&#1059;&#1056;\&#1050;&#1072;&#1083;&#1077;&#1085;&#1076;&#1072;&#1088;&#1100;%20&#1086;&#1090;&#1095;&#1077;&#1090;&#1085;&#1086;&#1089;&#1090;&#1080;,%20&#1054;&#1090;&#1095;&#1077;&#1090;&#1085;&#1086;&#1089;&#1090;&#1100;\&#1056;&#1072;&#1089;&#1082;&#1088;&#1099;&#1090;&#1080;&#1077;%20&#1048;&#1085;&#1092;&#1086;&#1088;&#1084;&#1072;&#1094;&#1080;&#1080;\2020%20&#1088;&#1072;&#1089;&#1082;&#1088;&#1099;&#1090;&#1080;&#1077;%20&#1080;&#1085;&#1092;&#1086;&#1088;&#1084;&#1072;&#1094;&#1080;&#1080;%20&#1060;&#1086;&#1088;&#1084;&#1072;%204.5\FAS.JKH.OPEN.INFO.BALANCE.WARM(v1.0.3)%20&#1086;&#1073;&#1085;&#1086;&#1074;&#1083;&#1077;&#1085;%2011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BALANCE"/>
    </sheetNames>
    <definedNames>
      <definedName name="modfrmDateChoose.CalendarShow"/>
      <definedName name="modInfo.FREEZE_PANES_STATIC"/>
    </definedNames>
    <sheetDataSet>
      <sheetData sheetId="0" refreshError="1"/>
      <sheetData sheetId="1" refreshError="1"/>
      <sheetData sheetId="2">
        <row r="3">
          <cell r="B3" t="str">
            <v>Версия 1.0.3</v>
          </cell>
        </row>
      </sheetData>
      <sheetData sheetId="3" refreshError="1"/>
      <sheetData sheetId="4">
        <row r="7">
          <cell r="F7" t="str">
            <v>г.Севастополь</v>
          </cell>
        </row>
        <row r="14">
          <cell r="F14" t="str">
            <v>02.04.2019</v>
          </cell>
        </row>
        <row r="20">
          <cell r="F20">
            <v>2018</v>
          </cell>
        </row>
        <row r="26">
          <cell r="F26" t="str">
            <v>ГУПС «Севтеплоэнерго»</v>
          </cell>
        </row>
        <row r="36">
          <cell r="F36" t="str">
            <v>да</v>
          </cell>
        </row>
        <row r="37">
          <cell r="F37" t="str">
            <v>01.04.2019</v>
          </cell>
        </row>
      </sheetData>
      <sheetData sheetId="5" refreshError="1"/>
      <sheetData sheetId="6">
        <row r="24">
          <cell r="I24" t="str">
            <v/>
          </cell>
        </row>
        <row r="27">
          <cell r="I27" t="str">
            <v/>
          </cell>
        </row>
        <row r="30">
          <cell r="I30" t="str">
            <v/>
          </cell>
        </row>
        <row r="33">
          <cell r="I33" t="str">
            <v/>
          </cell>
        </row>
        <row r="36">
          <cell r="I36" t="str">
            <v/>
          </cell>
        </row>
      </sheetData>
      <sheetData sheetId="7" refreshError="1"/>
      <sheetData sheetId="8">
        <row r="23">
          <cell r="G23">
            <v>22</v>
          </cell>
          <cell r="H23">
            <v>25</v>
          </cell>
          <cell r="I23">
            <v>28</v>
          </cell>
          <cell r="J23">
            <v>31</v>
          </cell>
          <cell r="K23">
            <v>34</v>
          </cell>
        </row>
        <row r="29">
          <cell r="G29">
            <v>1411822.25</v>
          </cell>
        </row>
        <row r="30">
          <cell r="G30">
            <v>1451795.22016</v>
          </cell>
        </row>
        <row r="80">
          <cell r="G80">
            <v>24274.73</v>
          </cell>
          <cell r="H80">
            <v>31466.71</v>
          </cell>
        </row>
        <row r="81">
          <cell r="G81" t="str">
            <v>отсутствует</v>
          </cell>
          <cell r="H81" t="str">
            <v>отсутствует</v>
          </cell>
          <cell r="I81" t="str">
            <v>отсутствует</v>
          </cell>
          <cell r="J81" t="str">
            <v>отсутствует</v>
          </cell>
          <cell r="K81" t="str">
            <v>отсутствует</v>
          </cell>
        </row>
        <row r="83">
          <cell r="G83" t="str">
            <v>отсутствует</v>
          </cell>
          <cell r="H83" t="str">
            <v>отсутствует</v>
          </cell>
          <cell r="I83" t="str">
            <v>отсутствует</v>
          </cell>
          <cell r="J83" t="str">
            <v>отсутствует</v>
          </cell>
          <cell r="K83" t="str">
            <v>отсутствует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">
          <cell r="C2">
            <v>2017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  <cell r="AB2" t="str">
            <v>газ природный по регулируемой цене</v>
          </cell>
        </row>
        <row r="3">
          <cell r="C3">
            <v>2018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4.3.1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v>
          </cell>
          <cell r="AB3" t="str">
            <v>газ природный по нерегулируемой цене</v>
          </cell>
        </row>
        <row r="4">
          <cell r="C4">
            <v>2019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4.3.2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  <cell r="AB4" t="str">
            <v>газ сжиженный</v>
          </cell>
        </row>
        <row r="5">
          <cell r="C5">
            <v>2020</v>
          </cell>
          <cell r="O5" t="str">
            <v>федеральный бюджет</v>
          </cell>
          <cell r="S5" t="str">
            <v>Форма 4.4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  <cell r="AB5" t="str">
            <v>газовый конденсат</v>
          </cell>
        </row>
        <row r="6">
          <cell r="O6" t="str">
            <v>бюджет субъекта Российской Федерации</v>
          </cell>
          <cell r="S6" t="str">
            <v>Форма 4.5</v>
          </cell>
          <cell r="T6" t="str">
            <v>Информация об инвестиционных программах</v>
          </cell>
          <cell r="AB6" t="str">
            <v>гшз</v>
          </cell>
        </row>
        <row r="7">
          <cell r="O7" t="str">
            <v>бюджет муниципального образования</v>
          </cell>
          <cell r="S7" t="str">
            <v>Форма 4.9</v>
          </cell>
          <cell r="T7" t="str">
            <v>Информация о способах приобретения, стоимости и объемах товаров, необходимых для производства товаров и (или) оказания услуг</v>
          </cell>
          <cell r="AB7" t="str">
            <v>мазут</v>
          </cell>
        </row>
        <row r="8">
          <cell r="O8" t="str">
            <v>средства внебюджетных фондов</v>
          </cell>
          <cell r="AB8" t="str">
            <v>нефть</v>
          </cell>
        </row>
        <row r="9">
          <cell r="O9" t="str">
            <v>прибыль, направленная на инвестиции</v>
          </cell>
          <cell r="AB9" t="str">
            <v>дизельное топливо</v>
          </cell>
        </row>
        <row r="10">
          <cell r="O10" t="str">
            <v>амортизация</v>
          </cell>
          <cell r="AB10" t="str">
            <v>уголь бурый</v>
          </cell>
        </row>
        <row r="11">
          <cell r="O11" t="str">
            <v>инвестиционная надбавка к тарифу</v>
          </cell>
          <cell r="AB11" t="str">
            <v>уголь каменный</v>
          </cell>
        </row>
        <row r="12">
          <cell r="O12" t="str">
            <v>плата за подключение (технологическое присоединение)</v>
          </cell>
          <cell r="AB12" t="str">
            <v>торф</v>
          </cell>
        </row>
        <row r="13">
          <cell r="O13" t="str">
            <v>прочие средства</v>
          </cell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3">
          <cell r="B3" t="str">
            <v>город Севастополь, город Севастополь (67000000);</v>
          </cell>
        </row>
      </sheetData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"/>
  <dimension ref="A1:AP112"/>
  <sheetViews>
    <sheetView showGridLines="0" tabSelected="1" topLeftCell="D4" zoomScaleNormal="100" workbookViewId="0">
      <pane xSplit="5" ySplit="7" topLeftCell="I93" activePane="bottomRight" state="frozen"/>
      <selection activeCell="D4" sqref="D4"/>
      <selection pane="topRight" activeCell="I4" sqref="I4"/>
      <selection pane="bottomLeft" activeCell="D11" sqref="D11"/>
      <selection pane="bottomRight" activeCell="L118" sqref="L118"/>
    </sheetView>
  </sheetViews>
  <sheetFormatPr defaultColWidth="10.5703125" defaultRowHeight="11.25" x14ac:dyDescent="0.25"/>
  <cols>
    <col min="1" max="1" width="8" style="1" hidden="1" customWidth="1"/>
    <col min="2" max="2" width="4.140625" style="2" hidden="1" customWidth="1"/>
    <col min="3" max="3" width="2" style="1" hidden="1" customWidth="1"/>
    <col min="4" max="4" width="3.7109375" style="1" customWidth="1"/>
    <col min="5" max="5" width="3.7109375" style="3" customWidth="1"/>
    <col min="6" max="6" width="7.7109375" style="3" customWidth="1"/>
    <col min="7" max="7" width="49.140625" style="3" customWidth="1"/>
    <col min="8" max="8" width="14" style="3" customWidth="1"/>
    <col min="9" max="9" width="25.7109375" style="3" customWidth="1"/>
    <col min="10" max="10" width="25.7109375" style="3" hidden="1" customWidth="1"/>
    <col min="11" max="38" width="25.7109375" style="3" customWidth="1"/>
    <col min="39" max="39" width="12.5703125" style="3" customWidth="1"/>
    <col min="40" max="40" width="1.7109375" style="3" hidden="1" customWidth="1"/>
    <col min="41" max="41" width="139.7109375" style="3" customWidth="1"/>
    <col min="42" max="102" width="24.85546875" style="3" customWidth="1"/>
    <col min="103" max="16384" width="10.5703125" style="3"/>
  </cols>
  <sheetData>
    <row r="1" spans="5:42" ht="11.25" hidden="1" customHeight="1" x14ac:dyDescent="0.25"/>
    <row r="2" spans="5:42" ht="11.25" hidden="1" customHeight="1" x14ac:dyDescent="0.25"/>
    <row r="3" spans="5:42" ht="11.25" hidden="1" customHeight="1" x14ac:dyDescent="0.25"/>
    <row r="4" spans="5:42" ht="3" customHeight="1" x14ac:dyDescent="0.25">
      <c r="E4" s="4"/>
      <c r="F4" s="4"/>
      <c r="G4" s="4"/>
      <c r="H4" s="4"/>
      <c r="I4" s="5"/>
    </row>
    <row r="5" spans="5:42" ht="16.5" customHeight="1" x14ac:dyDescent="0.25">
      <c r="E5" s="4"/>
      <c r="F5" s="81" t="s">
        <v>0</v>
      </c>
      <c r="G5" s="82"/>
      <c r="H5" s="82"/>
      <c r="I5" s="83"/>
    </row>
    <row r="6" spans="5:42" ht="16.5" customHeight="1" x14ac:dyDescent="0.25">
      <c r="E6" s="4"/>
      <c r="F6" s="4"/>
      <c r="G6" s="6"/>
      <c r="H6" s="6"/>
      <c r="I6" s="7"/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  <c r="Y6" s="8" t="s">
        <v>1</v>
      </c>
      <c r="Z6" s="8" t="s">
        <v>1</v>
      </c>
      <c r="AA6" s="8" t="s">
        <v>1</v>
      </c>
      <c r="AB6" s="8" t="s">
        <v>1</v>
      </c>
      <c r="AC6" s="8" t="s">
        <v>1</v>
      </c>
      <c r="AD6" s="8" t="s">
        <v>1</v>
      </c>
      <c r="AE6" s="8" t="s">
        <v>1</v>
      </c>
      <c r="AF6" s="8" t="s">
        <v>1</v>
      </c>
      <c r="AG6" s="8" t="s">
        <v>1</v>
      </c>
      <c r="AH6" s="8" t="s">
        <v>1</v>
      </c>
      <c r="AI6" s="8" t="s">
        <v>1</v>
      </c>
      <c r="AJ6" s="8" t="s">
        <v>1</v>
      </c>
      <c r="AK6" s="8" t="s">
        <v>1</v>
      </c>
      <c r="AL6" s="8" t="s">
        <v>1</v>
      </c>
    </row>
    <row r="7" spans="5:42" ht="18" customHeight="1" x14ac:dyDescent="0.25">
      <c r="E7" s="4"/>
      <c r="F7" s="84" t="s">
        <v>2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 t="s">
        <v>3</v>
      </c>
    </row>
    <row r="8" spans="5:42" hidden="1" x14ac:dyDescent="0.25">
      <c r="E8" s="4"/>
      <c r="F8" s="84" t="s">
        <v>4</v>
      </c>
      <c r="G8" s="85" t="s">
        <v>5</v>
      </c>
      <c r="H8" s="85" t="s">
        <v>6</v>
      </c>
      <c r="I8" s="86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8"/>
      <c r="AN8" s="9"/>
      <c r="AO8" s="84"/>
    </row>
    <row r="9" spans="5:42" ht="22.5" x14ac:dyDescent="0.15">
      <c r="F9" s="84"/>
      <c r="G9" s="85"/>
      <c r="H9" s="85"/>
      <c r="I9" s="10" t="s">
        <v>7</v>
      </c>
      <c r="J9" s="10" t="s">
        <v>8</v>
      </c>
      <c r="K9" s="10" t="s">
        <v>8</v>
      </c>
      <c r="L9" s="10" t="s">
        <v>8</v>
      </c>
      <c r="M9" s="10" t="s">
        <v>8</v>
      </c>
      <c r="N9" s="10" t="s">
        <v>8</v>
      </c>
      <c r="O9" s="10" t="s">
        <v>8</v>
      </c>
      <c r="P9" s="10" t="s">
        <v>8</v>
      </c>
      <c r="Q9" s="10" t="s">
        <v>8</v>
      </c>
      <c r="R9" s="10" t="s">
        <v>8</v>
      </c>
      <c r="S9" s="10" t="s">
        <v>8</v>
      </c>
      <c r="T9" s="10" t="s">
        <v>8</v>
      </c>
      <c r="U9" s="10" t="s">
        <v>8</v>
      </c>
      <c r="V9" s="10" t="s">
        <v>8</v>
      </c>
      <c r="W9" s="10" t="s">
        <v>8</v>
      </c>
      <c r="X9" s="10" t="s">
        <v>8</v>
      </c>
      <c r="Y9" s="10" t="s">
        <v>8</v>
      </c>
      <c r="Z9" s="10" t="s">
        <v>8</v>
      </c>
      <c r="AA9" s="10" t="s">
        <v>8</v>
      </c>
      <c r="AB9" s="10" t="s">
        <v>8</v>
      </c>
      <c r="AC9" s="10" t="s">
        <v>8</v>
      </c>
      <c r="AD9" s="10" t="s">
        <v>8</v>
      </c>
      <c r="AE9" s="10" t="s">
        <v>8</v>
      </c>
      <c r="AF9" s="10" t="s">
        <v>8</v>
      </c>
      <c r="AG9" s="10" t="s">
        <v>8</v>
      </c>
      <c r="AH9" s="10" t="s">
        <v>8</v>
      </c>
      <c r="AI9" s="10" t="s">
        <v>8</v>
      </c>
      <c r="AJ9" s="10" t="s">
        <v>8</v>
      </c>
      <c r="AK9" s="10" t="s">
        <v>8</v>
      </c>
      <c r="AL9" s="10" t="s">
        <v>8</v>
      </c>
      <c r="AM9" s="11" t="s">
        <v>9</v>
      </c>
      <c r="AN9" s="9"/>
      <c r="AO9" s="84"/>
      <c r="AP9" s="12"/>
    </row>
    <row r="10" spans="5:42" x14ac:dyDescent="0.15">
      <c r="F10" s="13" t="s">
        <v>10</v>
      </c>
      <c r="G10" s="14" t="s">
        <v>11</v>
      </c>
      <c r="H10" s="14" t="s">
        <v>12</v>
      </c>
      <c r="I10" s="14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5" t="s">
        <v>34</v>
      </c>
      <c r="AE10" s="15" t="s">
        <v>35</v>
      </c>
      <c r="AF10" s="15" t="s">
        <v>36</v>
      </c>
      <c r="AG10" s="15" t="s">
        <v>37</v>
      </c>
      <c r="AH10" s="15" t="s">
        <v>38</v>
      </c>
      <c r="AI10" s="15" t="s">
        <v>39</v>
      </c>
      <c r="AJ10" s="15" t="s">
        <v>40</v>
      </c>
      <c r="AK10" s="15" t="s">
        <v>41</v>
      </c>
      <c r="AL10" s="15" t="s">
        <v>42</v>
      </c>
      <c r="AM10" s="16"/>
      <c r="AN10" s="17"/>
      <c r="AO10" s="18"/>
      <c r="AP10" s="12"/>
    </row>
    <row r="11" spans="5:42" ht="303.75" x14ac:dyDescent="0.25">
      <c r="F11" s="19">
        <v>1</v>
      </c>
      <c r="G11" s="20" t="s">
        <v>43</v>
      </c>
      <c r="H11" s="21" t="s">
        <v>44</v>
      </c>
      <c r="I11" s="22" t="s">
        <v>45</v>
      </c>
      <c r="J11" s="22"/>
      <c r="K11" s="22" t="s">
        <v>46</v>
      </c>
      <c r="L11" s="22" t="s">
        <v>47</v>
      </c>
      <c r="M11" s="22" t="s">
        <v>48</v>
      </c>
      <c r="N11" s="22" t="s">
        <v>49</v>
      </c>
      <c r="O11" s="22" t="s">
        <v>50</v>
      </c>
      <c r="P11" s="22" t="s">
        <v>51</v>
      </c>
      <c r="Q11" s="22" t="s">
        <v>52</v>
      </c>
      <c r="R11" s="22" t="s">
        <v>53</v>
      </c>
      <c r="S11" s="22" t="s">
        <v>54</v>
      </c>
      <c r="T11" s="22" t="s">
        <v>55</v>
      </c>
      <c r="U11" s="22" t="s">
        <v>56</v>
      </c>
      <c r="V11" s="22" t="s">
        <v>57</v>
      </c>
      <c r="W11" s="22" t="s">
        <v>58</v>
      </c>
      <c r="X11" s="22" t="s">
        <v>59</v>
      </c>
      <c r="Y11" s="22" t="s">
        <v>60</v>
      </c>
      <c r="Z11" s="22" t="s">
        <v>61</v>
      </c>
      <c r="AA11" s="22" t="s">
        <v>62</v>
      </c>
      <c r="AB11" s="22" t="s">
        <v>63</v>
      </c>
      <c r="AC11" s="22" t="s">
        <v>64</v>
      </c>
      <c r="AD11" s="22" t="s">
        <v>65</v>
      </c>
      <c r="AE11" s="22" t="s">
        <v>66</v>
      </c>
      <c r="AF11" s="22" t="s">
        <v>67</v>
      </c>
      <c r="AG11" s="22" t="s">
        <v>68</v>
      </c>
      <c r="AH11" s="22" t="s">
        <v>69</v>
      </c>
      <c r="AI11" s="22" t="s">
        <v>70</v>
      </c>
      <c r="AJ11" s="22" t="s">
        <v>71</v>
      </c>
      <c r="AK11" s="22" t="s">
        <v>72</v>
      </c>
      <c r="AL11" s="22" t="s">
        <v>73</v>
      </c>
      <c r="AM11" s="23"/>
      <c r="AN11" s="17"/>
      <c r="AO11" s="9"/>
      <c r="AP11" s="24"/>
    </row>
    <row r="12" spans="5:42" ht="18.75" x14ac:dyDescent="0.25">
      <c r="F12" s="19">
        <v>2</v>
      </c>
      <c r="G12" s="20" t="s">
        <v>74</v>
      </c>
      <c r="H12" s="21" t="s">
        <v>44</v>
      </c>
      <c r="I12" s="25" t="s">
        <v>75</v>
      </c>
      <c r="J12" s="21" t="s">
        <v>44</v>
      </c>
      <c r="K12" s="21" t="s">
        <v>44</v>
      </c>
      <c r="L12" s="21" t="s">
        <v>44</v>
      </c>
      <c r="M12" s="21" t="s">
        <v>44</v>
      </c>
      <c r="N12" s="21" t="s">
        <v>44</v>
      </c>
      <c r="O12" s="21" t="s">
        <v>44</v>
      </c>
      <c r="P12" s="21" t="s">
        <v>44</v>
      </c>
      <c r="Q12" s="21" t="s">
        <v>44</v>
      </c>
      <c r="R12" s="21" t="s">
        <v>44</v>
      </c>
      <c r="S12" s="21" t="s">
        <v>44</v>
      </c>
      <c r="T12" s="21" t="s">
        <v>44</v>
      </c>
      <c r="U12" s="21" t="s">
        <v>44</v>
      </c>
      <c r="V12" s="21" t="s">
        <v>44</v>
      </c>
      <c r="W12" s="21" t="s">
        <v>44</v>
      </c>
      <c r="X12" s="21" t="s">
        <v>44</v>
      </c>
      <c r="Y12" s="21" t="s">
        <v>44</v>
      </c>
      <c r="Z12" s="21" t="s">
        <v>44</v>
      </c>
      <c r="AA12" s="21" t="s">
        <v>44</v>
      </c>
      <c r="AB12" s="21" t="s">
        <v>44</v>
      </c>
      <c r="AC12" s="21" t="s">
        <v>44</v>
      </c>
      <c r="AD12" s="21" t="s">
        <v>44</v>
      </c>
      <c r="AE12" s="21" t="s">
        <v>44</v>
      </c>
      <c r="AF12" s="21" t="s">
        <v>44</v>
      </c>
      <c r="AG12" s="21" t="s">
        <v>44</v>
      </c>
      <c r="AH12" s="21" t="s">
        <v>44</v>
      </c>
      <c r="AI12" s="21" t="s">
        <v>44</v>
      </c>
      <c r="AJ12" s="21" t="s">
        <v>44</v>
      </c>
      <c r="AK12" s="21" t="s">
        <v>44</v>
      </c>
      <c r="AL12" s="21" t="s">
        <v>44</v>
      </c>
      <c r="AM12" s="23"/>
      <c r="AN12" s="17"/>
      <c r="AO12" s="9" t="s">
        <v>76</v>
      </c>
      <c r="AP12" s="24"/>
    </row>
    <row r="13" spans="5:42" ht="18.75" x14ac:dyDescent="0.25">
      <c r="F13" s="19" t="s">
        <v>77</v>
      </c>
      <c r="G13" s="26" t="s">
        <v>78</v>
      </c>
      <c r="H13" s="21" t="s">
        <v>44</v>
      </c>
      <c r="I13" s="25"/>
      <c r="J13" s="21" t="s">
        <v>44</v>
      </c>
      <c r="K13" s="21" t="s">
        <v>44</v>
      </c>
      <c r="L13" s="21" t="s">
        <v>44</v>
      </c>
      <c r="M13" s="21" t="s">
        <v>44</v>
      </c>
      <c r="N13" s="21" t="s">
        <v>44</v>
      </c>
      <c r="O13" s="21" t="s">
        <v>44</v>
      </c>
      <c r="P13" s="21" t="s">
        <v>44</v>
      </c>
      <c r="Q13" s="21" t="s">
        <v>44</v>
      </c>
      <c r="R13" s="21" t="s">
        <v>44</v>
      </c>
      <c r="S13" s="21" t="s">
        <v>44</v>
      </c>
      <c r="T13" s="21" t="s">
        <v>44</v>
      </c>
      <c r="U13" s="21" t="s">
        <v>44</v>
      </c>
      <c r="V13" s="21" t="s">
        <v>44</v>
      </c>
      <c r="W13" s="21" t="s">
        <v>44</v>
      </c>
      <c r="X13" s="21" t="s">
        <v>44</v>
      </c>
      <c r="Y13" s="21" t="s">
        <v>44</v>
      </c>
      <c r="Z13" s="21" t="s">
        <v>44</v>
      </c>
      <c r="AA13" s="21" t="s">
        <v>44</v>
      </c>
      <c r="AB13" s="21" t="s">
        <v>44</v>
      </c>
      <c r="AC13" s="21" t="s">
        <v>44</v>
      </c>
      <c r="AD13" s="21" t="s">
        <v>44</v>
      </c>
      <c r="AE13" s="21" t="s">
        <v>44</v>
      </c>
      <c r="AF13" s="21" t="s">
        <v>44</v>
      </c>
      <c r="AG13" s="21" t="s">
        <v>44</v>
      </c>
      <c r="AH13" s="21" t="s">
        <v>44</v>
      </c>
      <c r="AI13" s="21" t="s">
        <v>44</v>
      </c>
      <c r="AJ13" s="21" t="s">
        <v>44</v>
      </c>
      <c r="AK13" s="21" t="s">
        <v>44</v>
      </c>
      <c r="AL13" s="21" t="s">
        <v>44</v>
      </c>
      <c r="AM13" s="23"/>
      <c r="AN13" s="17"/>
      <c r="AO13" s="9" t="s">
        <v>79</v>
      </c>
      <c r="AP13" s="24"/>
    </row>
    <row r="14" spans="5:42" ht="78.75" x14ac:dyDescent="0.25">
      <c r="F14" s="19" t="s">
        <v>12</v>
      </c>
      <c r="G14" s="20" t="s">
        <v>80</v>
      </c>
      <c r="H14" s="21" t="s">
        <v>44</v>
      </c>
      <c r="I14" s="27" t="s">
        <v>81</v>
      </c>
      <c r="J14" s="21" t="s">
        <v>44</v>
      </c>
      <c r="K14" s="21" t="s">
        <v>44</v>
      </c>
      <c r="L14" s="21" t="s">
        <v>44</v>
      </c>
      <c r="M14" s="21" t="s">
        <v>44</v>
      </c>
      <c r="N14" s="21" t="s">
        <v>44</v>
      </c>
      <c r="O14" s="21" t="s">
        <v>44</v>
      </c>
      <c r="P14" s="21" t="s">
        <v>44</v>
      </c>
      <c r="Q14" s="21" t="s">
        <v>44</v>
      </c>
      <c r="R14" s="21" t="s">
        <v>44</v>
      </c>
      <c r="S14" s="21" t="s">
        <v>44</v>
      </c>
      <c r="T14" s="21" t="s">
        <v>44</v>
      </c>
      <c r="U14" s="21" t="s">
        <v>44</v>
      </c>
      <c r="V14" s="21" t="s">
        <v>44</v>
      </c>
      <c r="W14" s="21" t="s">
        <v>44</v>
      </c>
      <c r="X14" s="21" t="s">
        <v>44</v>
      </c>
      <c r="Y14" s="21" t="s">
        <v>44</v>
      </c>
      <c r="Z14" s="21" t="s">
        <v>44</v>
      </c>
      <c r="AA14" s="21" t="s">
        <v>44</v>
      </c>
      <c r="AB14" s="21" t="s">
        <v>44</v>
      </c>
      <c r="AC14" s="21" t="s">
        <v>44</v>
      </c>
      <c r="AD14" s="21" t="s">
        <v>44</v>
      </c>
      <c r="AE14" s="21" t="s">
        <v>44</v>
      </c>
      <c r="AF14" s="21" t="s">
        <v>44</v>
      </c>
      <c r="AG14" s="21" t="s">
        <v>44</v>
      </c>
      <c r="AH14" s="21" t="s">
        <v>44</v>
      </c>
      <c r="AI14" s="21" t="s">
        <v>44</v>
      </c>
      <c r="AJ14" s="21" t="s">
        <v>44</v>
      </c>
      <c r="AK14" s="21" t="s">
        <v>44</v>
      </c>
      <c r="AL14" s="21" t="s">
        <v>44</v>
      </c>
      <c r="AM14" s="23"/>
      <c r="AN14" s="17"/>
      <c r="AO14" s="9" t="s">
        <v>82</v>
      </c>
      <c r="AP14" s="24"/>
    </row>
    <row r="15" spans="5:42" ht="22.5" x14ac:dyDescent="0.25">
      <c r="F15" s="19" t="s">
        <v>13</v>
      </c>
      <c r="G15" s="20" t="s">
        <v>83</v>
      </c>
      <c r="H15" s="21" t="s">
        <v>44</v>
      </c>
      <c r="I15" s="22" t="s">
        <v>84</v>
      </c>
      <c r="J15" s="21" t="s">
        <v>44</v>
      </c>
      <c r="K15" s="21" t="s">
        <v>44</v>
      </c>
      <c r="L15" s="21" t="s">
        <v>44</v>
      </c>
      <c r="M15" s="21" t="s">
        <v>44</v>
      </c>
      <c r="N15" s="21" t="s">
        <v>44</v>
      </c>
      <c r="O15" s="21" t="s">
        <v>44</v>
      </c>
      <c r="P15" s="21" t="s">
        <v>44</v>
      </c>
      <c r="Q15" s="21" t="s">
        <v>44</v>
      </c>
      <c r="R15" s="21" t="s">
        <v>44</v>
      </c>
      <c r="S15" s="21" t="s">
        <v>44</v>
      </c>
      <c r="T15" s="21" t="s">
        <v>44</v>
      </c>
      <c r="U15" s="21" t="s">
        <v>44</v>
      </c>
      <c r="V15" s="21" t="s">
        <v>44</v>
      </c>
      <c r="W15" s="21" t="s">
        <v>44</v>
      </c>
      <c r="X15" s="21" t="s">
        <v>44</v>
      </c>
      <c r="Y15" s="21" t="s">
        <v>44</v>
      </c>
      <c r="Z15" s="21" t="s">
        <v>44</v>
      </c>
      <c r="AA15" s="21" t="s">
        <v>44</v>
      </c>
      <c r="AB15" s="21" t="s">
        <v>44</v>
      </c>
      <c r="AC15" s="21" t="s">
        <v>44</v>
      </c>
      <c r="AD15" s="21" t="s">
        <v>44</v>
      </c>
      <c r="AE15" s="21" t="s">
        <v>44</v>
      </c>
      <c r="AF15" s="21" t="s">
        <v>44</v>
      </c>
      <c r="AG15" s="21" t="s">
        <v>44</v>
      </c>
      <c r="AH15" s="21" t="s">
        <v>44</v>
      </c>
      <c r="AI15" s="21" t="s">
        <v>44</v>
      </c>
      <c r="AJ15" s="21" t="s">
        <v>44</v>
      </c>
      <c r="AK15" s="21" t="s">
        <v>44</v>
      </c>
      <c r="AL15" s="21" t="s">
        <v>44</v>
      </c>
      <c r="AM15" s="23"/>
      <c r="AN15" s="17"/>
      <c r="AO15" s="9" t="s">
        <v>85</v>
      </c>
      <c r="AP15" s="24"/>
    </row>
    <row r="16" spans="5:42" ht="22.5" x14ac:dyDescent="0.25">
      <c r="F16" s="19" t="s">
        <v>86</v>
      </c>
      <c r="G16" s="20" t="s">
        <v>87</v>
      </c>
      <c r="H16" s="21" t="s">
        <v>44</v>
      </c>
      <c r="I16" s="22" t="s">
        <v>88</v>
      </c>
      <c r="J16" s="21" t="s">
        <v>44</v>
      </c>
      <c r="K16" s="21" t="s">
        <v>44</v>
      </c>
      <c r="L16" s="21" t="s">
        <v>44</v>
      </c>
      <c r="M16" s="21" t="s">
        <v>44</v>
      </c>
      <c r="N16" s="21" t="s">
        <v>44</v>
      </c>
      <c r="O16" s="21" t="s">
        <v>44</v>
      </c>
      <c r="P16" s="21" t="s">
        <v>44</v>
      </c>
      <c r="Q16" s="21" t="s">
        <v>44</v>
      </c>
      <c r="R16" s="21" t="s">
        <v>44</v>
      </c>
      <c r="S16" s="21" t="s">
        <v>44</v>
      </c>
      <c r="T16" s="21" t="s">
        <v>44</v>
      </c>
      <c r="U16" s="21" t="s">
        <v>44</v>
      </c>
      <c r="V16" s="21" t="s">
        <v>44</v>
      </c>
      <c r="W16" s="21" t="s">
        <v>44</v>
      </c>
      <c r="X16" s="21" t="s">
        <v>44</v>
      </c>
      <c r="Y16" s="21" t="s">
        <v>44</v>
      </c>
      <c r="Z16" s="21" t="s">
        <v>44</v>
      </c>
      <c r="AA16" s="21" t="s">
        <v>44</v>
      </c>
      <c r="AB16" s="21" t="s">
        <v>44</v>
      </c>
      <c r="AC16" s="21" t="s">
        <v>44</v>
      </c>
      <c r="AD16" s="21" t="s">
        <v>44</v>
      </c>
      <c r="AE16" s="21" t="s">
        <v>44</v>
      </c>
      <c r="AF16" s="21" t="s">
        <v>44</v>
      </c>
      <c r="AG16" s="21" t="s">
        <v>44</v>
      </c>
      <c r="AH16" s="21" t="s">
        <v>44</v>
      </c>
      <c r="AI16" s="21" t="s">
        <v>44</v>
      </c>
      <c r="AJ16" s="21" t="s">
        <v>44</v>
      </c>
      <c r="AK16" s="21" t="s">
        <v>44</v>
      </c>
      <c r="AL16" s="21" t="s">
        <v>44</v>
      </c>
      <c r="AM16" s="23"/>
      <c r="AN16" s="17"/>
      <c r="AO16" s="9"/>
      <c r="AP16" s="24"/>
    </row>
    <row r="17" spans="2:42" ht="22.5" x14ac:dyDescent="0.25">
      <c r="F17" s="19" t="s">
        <v>89</v>
      </c>
      <c r="G17" s="20" t="s">
        <v>90</v>
      </c>
      <c r="H17" s="21" t="s">
        <v>44</v>
      </c>
      <c r="I17" s="25" t="s">
        <v>91</v>
      </c>
      <c r="J17" s="25"/>
      <c r="K17" s="25" t="s">
        <v>91</v>
      </c>
      <c r="L17" s="25" t="s">
        <v>91</v>
      </c>
      <c r="M17" s="25" t="s">
        <v>91</v>
      </c>
      <c r="N17" s="25" t="s">
        <v>92</v>
      </c>
      <c r="O17" s="25" t="s">
        <v>93</v>
      </c>
      <c r="P17" s="25" t="s">
        <v>93</v>
      </c>
      <c r="Q17" s="25" t="s">
        <v>94</v>
      </c>
      <c r="R17" s="25" t="s">
        <v>91</v>
      </c>
      <c r="S17" s="25" t="s">
        <v>93</v>
      </c>
      <c r="T17" s="25" t="s">
        <v>92</v>
      </c>
      <c r="U17" s="25" t="s">
        <v>93</v>
      </c>
      <c r="V17" s="25" t="s">
        <v>93</v>
      </c>
      <c r="W17" s="25" t="s">
        <v>93</v>
      </c>
      <c r="X17" s="25" t="s">
        <v>91</v>
      </c>
      <c r="Y17" s="25" t="s">
        <v>91</v>
      </c>
      <c r="Z17" s="25" t="s">
        <v>93</v>
      </c>
      <c r="AA17" s="25" t="s">
        <v>92</v>
      </c>
      <c r="AB17" s="25" t="s">
        <v>91</v>
      </c>
      <c r="AC17" s="25" t="s">
        <v>93</v>
      </c>
      <c r="AD17" s="25" t="s">
        <v>91</v>
      </c>
      <c r="AE17" s="25" t="s">
        <v>91</v>
      </c>
      <c r="AF17" s="25" t="s">
        <v>93</v>
      </c>
      <c r="AG17" s="25" t="s">
        <v>91</v>
      </c>
      <c r="AH17" s="25" t="s">
        <v>91</v>
      </c>
      <c r="AI17" s="25" t="s">
        <v>91</v>
      </c>
      <c r="AJ17" s="25" t="s">
        <v>92</v>
      </c>
      <c r="AK17" s="25" t="s">
        <v>91</v>
      </c>
      <c r="AL17" s="25" t="s">
        <v>91</v>
      </c>
      <c r="AM17" s="23"/>
      <c r="AN17" s="17"/>
      <c r="AO17" s="9" t="s">
        <v>95</v>
      </c>
      <c r="AP17" s="24"/>
    </row>
    <row r="18" spans="2:42" ht="22.5" x14ac:dyDescent="0.25">
      <c r="F18" s="19" t="s">
        <v>96</v>
      </c>
      <c r="G18" s="20" t="s">
        <v>97</v>
      </c>
      <c r="H18" s="21" t="s">
        <v>44</v>
      </c>
      <c r="I18" s="25" t="s">
        <v>98</v>
      </c>
      <c r="J18" s="25"/>
      <c r="K18" s="25" t="s">
        <v>99</v>
      </c>
      <c r="L18" s="25" t="s">
        <v>99</v>
      </c>
      <c r="M18" s="25" t="s">
        <v>99</v>
      </c>
      <c r="N18" s="25" t="s">
        <v>98</v>
      </c>
      <c r="O18" s="25" t="s">
        <v>100</v>
      </c>
      <c r="P18" s="25" t="s">
        <v>100</v>
      </c>
      <c r="Q18" s="25" t="s">
        <v>98</v>
      </c>
      <c r="R18" s="25" t="s">
        <v>99</v>
      </c>
      <c r="S18" s="25" t="s">
        <v>100</v>
      </c>
      <c r="T18" s="25" t="s">
        <v>98</v>
      </c>
      <c r="U18" s="25" t="s">
        <v>100</v>
      </c>
      <c r="V18" s="25" t="s">
        <v>100</v>
      </c>
      <c r="W18" s="25" t="s">
        <v>100</v>
      </c>
      <c r="X18" s="25" t="s">
        <v>99</v>
      </c>
      <c r="Y18" s="25" t="s">
        <v>99</v>
      </c>
      <c r="Z18" s="25" t="s">
        <v>100</v>
      </c>
      <c r="AA18" s="25" t="s">
        <v>98</v>
      </c>
      <c r="AB18" s="25" t="s">
        <v>99</v>
      </c>
      <c r="AC18" s="25" t="s">
        <v>100</v>
      </c>
      <c r="AD18" s="25" t="s">
        <v>99</v>
      </c>
      <c r="AE18" s="25" t="s">
        <v>99</v>
      </c>
      <c r="AF18" s="25" t="s">
        <v>100</v>
      </c>
      <c r="AG18" s="25" t="s">
        <v>99</v>
      </c>
      <c r="AH18" s="25" t="s">
        <v>99</v>
      </c>
      <c r="AI18" s="25" t="s">
        <v>99</v>
      </c>
      <c r="AJ18" s="25" t="s">
        <v>98</v>
      </c>
      <c r="AK18" s="25" t="s">
        <v>99</v>
      </c>
      <c r="AL18" s="25" t="s">
        <v>99</v>
      </c>
      <c r="AM18" s="23"/>
      <c r="AN18" s="17"/>
      <c r="AO18" s="9" t="s">
        <v>101</v>
      </c>
      <c r="AP18" s="24"/>
    </row>
    <row r="19" spans="2:42" ht="56.25" x14ac:dyDescent="0.25">
      <c r="F19" s="19" t="s">
        <v>102</v>
      </c>
      <c r="G19" s="20" t="s">
        <v>103</v>
      </c>
      <c r="H19" s="21" t="s">
        <v>104</v>
      </c>
      <c r="I19" s="28">
        <f>SUMIF(List06_flag_year,"y",I20:I34)</f>
        <v>699619.61899999995</v>
      </c>
      <c r="J19" s="28">
        <f>SUMIF(List06_flag_year,"y",J20:J34)</f>
        <v>0</v>
      </c>
      <c r="K19" s="28">
        <f t="shared" ref="K19:AL19" si="0">SUMIF(List06_flag_year,"y",K20:K34)</f>
        <v>39949.906000000003</v>
      </c>
      <c r="L19" s="28">
        <f t="shared" si="0"/>
        <v>36020.99</v>
      </c>
      <c r="M19" s="28">
        <f t="shared" si="0"/>
        <v>10281.17</v>
      </c>
      <c r="N19" s="28">
        <f t="shared" si="0"/>
        <v>71756.339000000007</v>
      </c>
      <c r="O19" s="28">
        <f t="shared" si="0"/>
        <v>3368.49</v>
      </c>
      <c r="P19" s="28">
        <f t="shared" si="0"/>
        <v>40819.050000000003</v>
      </c>
      <c r="Q19" s="28">
        <f t="shared" si="0"/>
        <v>21815.439999999999</v>
      </c>
      <c r="R19" s="28">
        <f t="shared" si="0"/>
        <v>11670.36</v>
      </c>
      <c r="S19" s="28">
        <f t="shared" si="0"/>
        <v>6412.89</v>
      </c>
      <c r="T19" s="28">
        <f t="shared" si="0"/>
        <v>13873.998</v>
      </c>
      <c r="U19" s="28">
        <f t="shared" si="0"/>
        <v>10492.34</v>
      </c>
      <c r="V19" s="28">
        <f t="shared" si="0"/>
        <v>9551.11</v>
      </c>
      <c r="W19" s="28">
        <f t="shared" si="0"/>
        <v>40666.22</v>
      </c>
      <c r="X19" s="28">
        <f t="shared" si="0"/>
        <v>14399.298000000001</v>
      </c>
      <c r="Y19" s="28">
        <f t="shared" si="0"/>
        <v>56616.59</v>
      </c>
      <c r="Z19" s="28">
        <f t="shared" si="0"/>
        <v>18956.04</v>
      </c>
      <c r="AA19" s="28">
        <f t="shared" si="0"/>
        <v>89077.895999999993</v>
      </c>
      <c r="AB19" s="28">
        <f t="shared" si="0"/>
        <v>12500.48</v>
      </c>
      <c r="AC19" s="28">
        <f t="shared" si="0"/>
        <v>67866.899999999994</v>
      </c>
      <c r="AD19" s="28">
        <f t="shared" si="0"/>
        <v>13397.334999999999</v>
      </c>
      <c r="AE19" s="28">
        <f t="shared" si="0"/>
        <v>6472.18</v>
      </c>
      <c r="AF19" s="28">
        <f t="shared" si="0"/>
        <v>11484.08</v>
      </c>
      <c r="AG19" s="28">
        <f t="shared" si="0"/>
        <v>14819.167000000001</v>
      </c>
      <c r="AH19" s="28">
        <f t="shared" si="0"/>
        <v>33000.14</v>
      </c>
      <c r="AI19" s="28">
        <f t="shared" si="0"/>
        <v>25748.42</v>
      </c>
      <c r="AJ19" s="28">
        <f t="shared" si="0"/>
        <v>13146.75</v>
      </c>
      <c r="AK19" s="28">
        <f t="shared" si="0"/>
        <v>5237.3999999999996</v>
      </c>
      <c r="AL19" s="28">
        <f t="shared" si="0"/>
        <v>218.64</v>
      </c>
      <c r="AM19" s="29"/>
      <c r="AN19" s="30"/>
      <c r="AO19" s="9" t="s">
        <v>105</v>
      </c>
      <c r="AP19" s="31"/>
    </row>
    <row r="20" spans="2:42" ht="33.75" hidden="1" x14ac:dyDescent="0.25">
      <c r="B20" s="78" t="s">
        <v>106</v>
      </c>
      <c r="F20" s="19" t="str">
        <f>B20</f>
        <v>8.0</v>
      </c>
      <c r="G20" s="32"/>
      <c r="H20" s="21" t="s">
        <v>104</v>
      </c>
      <c r="I20" s="28">
        <f>SUM(I21:I22)</f>
        <v>0</v>
      </c>
      <c r="J20" s="28">
        <f>SUM(J21:J22)</f>
        <v>0</v>
      </c>
      <c r="K20" s="28">
        <f t="shared" ref="K20:AL20" si="1">SUM(K21:K22)</f>
        <v>0</v>
      </c>
      <c r="L20" s="28">
        <f t="shared" si="1"/>
        <v>0</v>
      </c>
      <c r="M20" s="28">
        <f t="shared" si="1"/>
        <v>0</v>
      </c>
      <c r="N20" s="28">
        <f t="shared" si="1"/>
        <v>0</v>
      </c>
      <c r="O20" s="28">
        <f t="shared" si="1"/>
        <v>0</v>
      </c>
      <c r="P20" s="28">
        <f t="shared" si="1"/>
        <v>0</v>
      </c>
      <c r="Q20" s="28">
        <f t="shared" si="1"/>
        <v>0</v>
      </c>
      <c r="R20" s="28">
        <f t="shared" si="1"/>
        <v>0</v>
      </c>
      <c r="S20" s="28">
        <f t="shared" si="1"/>
        <v>0</v>
      </c>
      <c r="T20" s="28">
        <f t="shared" si="1"/>
        <v>0</v>
      </c>
      <c r="U20" s="28">
        <f t="shared" si="1"/>
        <v>0</v>
      </c>
      <c r="V20" s="28">
        <f t="shared" si="1"/>
        <v>0</v>
      </c>
      <c r="W20" s="28">
        <f t="shared" si="1"/>
        <v>0</v>
      </c>
      <c r="X20" s="28">
        <f t="shared" si="1"/>
        <v>0</v>
      </c>
      <c r="Y20" s="28">
        <f t="shared" si="1"/>
        <v>0</v>
      </c>
      <c r="Z20" s="28">
        <f t="shared" si="1"/>
        <v>0</v>
      </c>
      <c r="AA20" s="28">
        <f t="shared" si="1"/>
        <v>0</v>
      </c>
      <c r="AB20" s="28">
        <f t="shared" si="1"/>
        <v>0</v>
      </c>
      <c r="AC20" s="28">
        <f t="shared" si="1"/>
        <v>0</v>
      </c>
      <c r="AD20" s="28">
        <f t="shared" si="1"/>
        <v>0</v>
      </c>
      <c r="AE20" s="28">
        <f t="shared" si="1"/>
        <v>0</v>
      </c>
      <c r="AF20" s="28">
        <f t="shared" si="1"/>
        <v>0</v>
      </c>
      <c r="AG20" s="28">
        <f t="shared" si="1"/>
        <v>0</v>
      </c>
      <c r="AH20" s="28">
        <f t="shared" si="1"/>
        <v>0</v>
      </c>
      <c r="AI20" s="28">
        <f t="shared" si="1"/>
        <v>0</v>
      </c>
      <c r="AJ20" s="28">
        <f t="shared" si="1"/>
        <v>0</v>
      </c>
      <c r="AK20" s="28">
        <f t="shared" si="1"/>
        <v>0</v>
      </c>
      <c r="AL20" s="28">
        <f t="shared" si="1"/>
        <v>0</v>
      </c>
      <c r="AM20" s="29" t="s">
        <v>107</v>
      </c>
      <c r="AN20" s="30"/>
      <c r="AO20" s="9" t="s">
        <v>108</v>
      </c>
      <c r="AP20" s="31"/>
    </row>
    <row r="21" spans="2:42" ht="45" hidden="1" x14ac:dyDescent="0.25">
      <c r="B21" s="78"/>
      <c r="C21" s="1">
        <v>1</v>
      </c>
      <c r="F21" s="33" t="str">
        <f>B20&amp;"."&amp;C21</f>
        <v>8.0.1</v>
      </c>
      <c r="G21" s="34"/>
      <c r="H21" s="35" t="s">
        <v>104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29" t="s">
        <v>109</v>
      </c>
      <c r="AN21" s="30"/>
      <c r="AO21" s="9" t="s">
        <v>110</v>
      </c>
      <c r="AP21" s="31"/>
    </row>
    <row r="22" spans="2:42" ht="18.75" hidden="1" x14ac:dyDescent="0.25">
      <c r="B22" s="78"/>
      <c r="F22" s="37"/>
      <c r="G22" s="38" t="s">
        <v>111</v>
      </c>
      <c r="H22" s="3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1"/>
      <c r="AN22" s="30"/>
      <c r="AO22" s="9"/>
      <c r="AP22" s="31"/>
    </row>
    <row r="23" spans="2:42" ht="33.75" x14ac:dyDescent="0.25">
      <c r="B23" s="78" t="s">
        <v>112</v>
      </c>
      <c r="D23" s="8"/>
      <c r="F23" s="42" t="str">
        <f>B23</f>
        <v>8.1</v>
      </c>
      <c r="G23" s="32">
        <v>2021</v>
      </c>
      <c r="H23" s="43" t="s">
        <v>104</v>
      </c>
      <c r="I23" s="44">
        <f>SUM(I24:I27)</f>
        <v>280332.076</v>
      </c>
      <c r="J23" s="28">
        <f>SUM(J24:J27)</f>
        <v>0</v>
      </c>
      <c r="K23" s="28">
        <f t="shared" ref="K23:AL23" si="2">SUM(K24:K27)</f>
        <v>39949.906000000003</v>
      </c>
      <c r="L23" s="28">
        <f t="shared" si="2"/>
        <v>36020.99</v>
      </c>
      <c r="M23" s="28">
        <f t="shared" si="2"/>
        <v>10281.17</v>
      </c>
      <c r="N23" s="28">
        <f t="shared" si="2"/>
        <v>0</v>
      </c>
      <c r="O23" s="28">
        <f t="shared" si="2"/>
        <v>0</v>
      </c>
      <c r="P23" s="28">
        <f t="shared" si="2"/>
        <v>0</v>
      </c>
      <c r="Q23" s="28">
        <f t="shared" si="2"/>
        <v>0</v>
      </c>
      <c r="R23" s="28">
        <f t="shared" si="2"/>
        <v>11670.36</v>
      </c>
      <c r="S23" s="28">
        <f t="shared" si="2"/>
        <v>0</v>
      </c>
      <c r="T23" s="28">
        <f t="shared" si="2"/>
        <v>0</v>
      </c>
      <c r="U23" s="28">
        <f t="shared" si="2"/>
        <v>0</v>
      </c>
      <c r="V23" s="28">
        <f t="shared" si="2"/>
        <v>0</v>
      </c>
      <c r="W23" s="28">
        <f t="shared" si="2"/>
        <v>0</v>
      </c>
      <c r="X23" s="28">
        <f t="shared" si="2"/>
        <v>14399.298000000001</v>
      </c>
      <c r="Y23" s="28">
        <f t="shared" si="2"/>
        <v>56616.59</v>
      </c>
      <c r="Z23" s="28">
        <f t="shared" si="2"/>
        <v>0</v>
      </c>
      <c r="AA23" s="28">
        <f t="shared" si="2"/>
        <v>0</v>
      </c>
      <c r="AB23" s="28">
        <f t="shared" si="2"/>
        <v>12500.48</v>
      </c>
      <c r="AC23" s="28">
        <f t="shared" si="2"/>
        <v>0</v>
      </c>
      <c r="AD23" s="28">
        <f t="shared" si="2"/>
        <v>13397.334999999999</v>
      </c>
      <c r="AE23" s="28">
        <f t="shared" si="2"/>
        <v>6472.18</v>
      </c>
      <c r="AF23" s="28">
        <f t="shared" si="2"/>
        <v>0</v>
      </c>
      <c r="AG23" s="28">
        <f t="shared" si="2"/>
        <v>14819.167000000001</v>
      </c>
      <c r="AH23" s="28">
        <f t="shared" si="2"/>
        <v>33000.14</v>
      </c>
      <c r="AI23" s="28">
        <f t="shared" si="2"/>
        <v>25748.42</v>
      </c>
      <c r="AJ23" s="28">
        <f t="shared" si="2"/>
        <v>0</v>
      </c>
      <c r="AK23" s="28">
        <f t="shared" si="2"/>
        <v>5237.3999999999996</v>
      </c>
      <c r="AL23" s="28">
        <f t="shared" si="2"/>
        <v>218.64</v>
      </c>
      <c r="AM23" s="29" t="s">
        <v>107</v>
      </c>
      <c r="AN23" s="30"/>
      <c r="AO23" s="9" t="s">
        <v>108</v>
      </c>
      <c r="AP23" s="31"/>
    </row>
    <row r="24" spans="2:42" ht="45" x14ac:dyDescent="0.25">
      <c r="B24" s="78"/>
      <c r="C24" s="1">
        <v>1</v>
      </c>
      <c r="F24" s="45" t="str">
        <f>B23&amp;"."&amp;C24</f>
        <v>8.1.1</v>
      </c>
      <c r="G24" s="34" t="s">
        <v>113</v>
      </c>
      <c r="H24" s="21" t="s">
        <v>104</v>
      </c>
      <c r="I24" s="36">
        <f>SUM(K24:AL24)</f>
        <v>209876.70699999997</v>
      </c>
      <c r="J24" s="36"/>
      <c r="K24" s="36">
        <f>8009.981-100</f>
        <v>7909.9809999999998</v>
      </c>
      <c r="L24" s="36">
        <v>36020.99</v>
      </c>
      <c r="M24" s="36">
        <v>10281.17</v>
      </c>
      <c r="N24" s="36">
        <v>0</v>
      </c>
      <c r="O24" s="36">
        <v>0</v>
      </c>
      <c r="P24" s="36">
        <v>0</v>
      </c>
      <c r="Q24" s="36">
        <v>0</v>
      </c>
      <c r="R24" s="36">
        <v>11670.36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14399.298000000001</v>
      </c>
      <c r="Y24" s="36">
        <v>56616.59</v>
      </c>
      <c r="Z24" s="36">
        <v>0</v>
      </c>
      <c r="AA24" s="36">
        <v>0</v>
      </c>
      <c r="AB24" s="36">
        <v>12500.48</v>
      </c>
      <c r="AC24" s="36">
        <v>0</v>
      </c>
      <c r="AD24" s="36">
        <v>13397.334999999999</v>
      </c>
      <c r="AE24" s="36">
        <v>6472.18</v>
      </c>
      <c r="AF24" s="36">
        <v>0</v>
      </c>
      <c r="AG24" s="36">
        <f>2983.833-100</f>
        <v>2883.8330000000001</v>
      </c>
      <c r="AH24" s="36">
        <f>6620.03-100</f>
        <v>6520.03</v>
      </c>
      <c r="AI24" s="36">
        <f>25748.42</f>
        <v>25748.42</v>
      </c>
      <c r="AJ24" s="36">
        <v>0</v>
      </c>
      <c r="AK24" s="36">
        <v>5237.3999999999996</v>
      </c>
      <c r="AL24" s="36">
        <v>218.64</v>
      </c>
      <c r="AM24" s="29" t="s">
        <v>109</v>
      </c>
      <c r="AN24" s="30"/>
      <c r="AO24" s="9" t="s">
        <v>110</v>
      </c>
      <c r="AP24" s="31"/>
    </row>
    <row r="25" spans="2:42" ht="45" x14ac:dyDescent="0.25">
      <c r="B25" s="78"/>
      <c r="C25" s="1">
        <v>2</v>
      </c>
      <c r="E25" s="8" t="s">
        <v>1</v>
      </c>
      <c r="F25" s="33" t="str">
        <f>$B$23&amp;"."&amp;$C$25</f>
        <v>8.1.2</v>
      </c>
      <c r="G25" s="34" t="s">
        <v>114</v>
      </c>
      <c r="H25" s="35" t="s">
        <v>104</v>
      </c>
      <c r="I25" s="36">
        <f>SUM(K25:AL25)</f>
        <v>17613.844000000001</v>
      </c>
      <c r="J25" s="36"/>
      <c r="K25" s="36">
        <v>8009.9809999999998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>
        <v>2983.8330000000001</v>
      </c>
      <c r="AH25" s="36">
        <v>6620.03</v>
      </c>
      <c r="AI25" s="36"/>
      <c r="AJ25" s="36"/>
      <c r="AK25" s="36"/>
      <c r="AL25" s="36"/>
      <c r="AM25" s="29" t="s">
        <v>109</v>
      </c>
      <c r="AN25" s="30"/>
      <c r="AO25" s="9" t="s">
        <v>110</v>
      </c>
      <c r="AP25" s="31"/>
    </row>
    <row r="26" spans="2:42" ht="45" x14ac:dyDescent="0.25">
      <c r="B26" s="78"/>
      <c r="C26" s="1">
        <v>3</v>
      </c>
      <c r="E26" s="8" t="s">
        <v>1</v>
      </c>
      <c r="F26" s="33" t="str">
        <f>$B$23&amp;"."&amp;$C$26</f>
        <v>8.1.3</v>
      </c>
      <c r="G26" s="34" t="s">
        <v>115</v>
      </c>
      <c r="H26" s="35" t="s">
        <v>104</v>
      </c>
      <c r="I26" s="36">
        <f>SUM(K26:AL26)</f>
        <v>52841.525000000001</v>
      </c>
      <c r="J26" s="36"/>
      <c r="K26" s="36">
        <f>24029.944</f>
        <v>24029.944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>
        <v>8951.5010000000002</v>
      </c>
      <c r="AH26" s="36">
        <v>19860.080000000002</v>
      </c>
      <c r="AI26" s="36"/>
      <c r="AJ26" s="36"/>
      <c r="AK26" s="36"/>
      <c r="AL26" s="36"/>
      <c r="AM26" s="29" t="s">
        <v>109</v>
      </c>
      <c r="AN26" s="30"/>
      <c r="AO26" s="9" t="s">
        <v>110</v>
      </c>
      <c r="AP26" s="31"/>
    </row>
    <row r="27" spans="2:42" ht="18.75" x14ac:dyDescent="0.25">
      <c r="B27" s="78"/>
      <c r="F27" s="46"/>
      <c r="G27" s="38" t="s">
        <v>111</v>
      </c>
      <c r="H27" s="39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1"/>
      <c r="AN27" s="30"/>
      <c r="AO27" s="9"/>
      <c r="AP27" s="31"/>
    </row>
    <row r="28" spans="2:42" ht="33.75" x14ac:dyDescent="0.25">
      <c r="B28" s="78" t="s">
        <v>116</v>
      </c>
      <c r="D28" s="8" t="s">
        <v>1</v>
      </c>
      <c r="F28" s="19" t="str">
        <f>B28</f>
        <v>8.2</v>
      </c>
      <c r="G28" s="32">
        <v>2022</v>
      </c>
      <c r="H28" s="21" t="s">
        <v>104</v>
      </c>
      <c r="I28" s="28">
        <f>SUM(I29:I30)</f>
        <v>209617.12</v>
      </c>
      <c r="J28" s="28">
        <f>SUM(J29:J30)</f>
        <v>0</v>
      </c>
      <c r="K28" s="28">
        <f t="shared" ref="K28:AL28" si="3">SUM(K29:K30)</f>
        <v>0</v>
      </c>
      <c r="L28" s="28">
        <f t="shared" si="3"/>
        <v>0</v>
      </c>
      <c r="M28" s="28">
        <f t="shared" si="3"/>
        <v>0</v>
      </c>
      <c r="N28" s="28">
        <f t="shared" si="3"/>
        <v>0</v>
      </c>
      <c r="O28" s="28">
        <f t="shared" si="3"/>
        <v>3368.49</v>
      </c>
      <c r="P28" s="28">
        <f t="shared" si="3"/>
        <v>40819.050000000003</v>
      </c>
      <c r="Q28" s="28">
        <f t="shared" si="3"/>
        <v>0</v>
      </c>
      <c r="R28" s="28">
        <f t="shared" si="3"/>
        <v>0</v>
      </c>
      <c r="S28" s="28">
        <f t="shared" si="3"/>
        <v>6412.89</v>
      </c>
      <c r="T28" s="28">
        <f t="shared" si="3"/>
        <v>0</v>
      </c>
      <c r="U28" s="28">
        <f t="shared" si="3"/>
        <v>10492.34</v>
      </c>
      <c r="V28" s="28">
        <f t="shared" si="3"/>
        <v>9551.11</v>
      </c>
      <c r="W28" s="28">
        <f t="shared" si="3"/>
        <v>40666.22</v>
      </c>
      <c r="X28" s="28">
        <f t="shared" si="3"/>
        <v>0</v>
      </c>
      <c r="Y28" s="28">
        <f t="shared" si="3"/>
        <v>0</v>
      </c>
      <c r="Z28" s="28">
        <f t="shared" si="3"/>
        <v>18956.04</v>
      </c>
      <c r="AA28" s="28">
        <f t="shared" si="3"/>
        <v>0</v>
      </c>
      <c r="AB28" s="28">
        <f t="shared" si="3"/>
        <v>0</v>
      </c>
      <c r="AC28" s="28">
        <f t="shared" si="3"/>
        <v>67866.899999999994</v>
      </c>
      <c r="AD28" s="28">
        <f t="shared" si="3"/>
        <v>0</v>
      </c>
      <c r="AE28" s="28">
        <f t="shared" si="3"/>
        <v>0</v>
      </c>
      <c r="AF28" s="28">
        <f t="shared" si="3"/>
        <v>11484.08</v>
      </c>
      <c r="AG28" s="28">
        <f t="shared" si="3"/>
        <v>0</v>
      </c>
      <c r="AH28" s="28">
        <f t="shared" si="3"/>
        <v>0</v>
      </c>
      <c r="AI28" s="28">
        <f t="shared" si="3"/>
        <v>0</v>
      </c>
      <c r="AJ28" s="28">
        <f t="shared" si="3"/>
        <v>0</v>
      </c>
      <c r="AK28" s="28">
        <f t="shared" si="3"/>
        <v>0</v>
      </c>
      <c r="AL28" s="28">
        <f t="shared" si="3"/>
        <v>0</v>
      </c>
      <c r="AM28" s="29" t="s">
        <v>107</v>
      </c>
      <c r="AN28" s="30"/>
      <c r="AO28" s="9" t="s">
        <v>108</v>
      </c>
      <c r="AP28" s="31"/>
    </row>
    <row r="29" spans="2:42" ht="45" x14ac:dyDescent="0.25">
      <c r="B29" s="78"/>
      <c r="C29" s="1">
        <v>1</v>
      </c>
      <c r="F29" s="33" t="str">
        <f>B28&amp;"."&amp;C29</f>
        <v>8.2.1</v>
      </c>
      <c r="G29" s="34" t="s">
        <v>113</v>
      </c>
      <c r="H29" s="35" t="s">
        <v>104</v>
      </c>
      <c r="I29" s="36">
        <f>SUM(K29:AL29)</f>
        <v>209617.12</v>
      </c>
      <c r="J29" s="36"/>
      <c r="K29" s="36">
        <v>0</v>
      </c>
      <c r="L29" s="36">
        <v>0</v>
      </c>
      <c r="M29" s="36">
        <v>0</v>
      </c>
      <c r="N29" s="36">
        <v>0</v>
      </c>
      <c r="O29" s="36">
        <v>3368.49</v>
      </c>
      <c r="P29" s="36">
        <v>40819.050000000003</v>
      </c>
      <c r="Q29" s="36">
        <v>0</v>
      </c>
      <c r="R29" s="36">
        <v>0</v>
      </c>
      <c r="S29" s="36">
        <v>6412.89</v>
      </c>
      <c r="T29" s="36">
        <v>0</v>
      </c>
      <c r="U29" s="36">
        <v>10492.34</v>
      </c>
      <c r="V29" s="36">
        <v>9551.11</v>
      </c>
      <c r="W29" s="36">
        <v>40666.22</v>
      </c>
      <c r="X29" s="36">
        <v>0</v>
      </c>
      <c r="Y29" s="36">
        <v>0</v>
      </c>
      <c r="Z29" s="36">
        <v>18956.04</v>
      </c>
      <c r="AA29" s="36">
        <v>0</v>
      </c>
      <c r="AB29" s="36">
        <v>0</v>
      </c>
      <c r="AC29" s="36">
        <v>67866.899999999994</v>
      </c>
      <c r="AD29" s="36">
        <v>0</v>
      </c>
      <c r="AE29" s="36">
        <v>0</v>
      </c>
      <c r="AF29" s="36">
        <v>11484.08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29" t="s">
        <v>109</v>
      </c>
      <c r="AN29" s="30"/>
      <c r="AO29" s="9" t="s">
        <v>110</v>
      </c>
      <c r="AP29" s="31"/>
    </row>
    <row r="30" spans="2:42" ht="18.75" x14ac:dyDescent="0.25">
      <c r="B30" s="78"/>
      <c r="F30" s="37"/>
      <c r="G30" s="38" t="s">
        <v>111</v>
      </c>
      <c r="H30" s="39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1"/>
      <c r="AN30" s="30"/>
      <c r="AO30" s="9"/>
      <c r="AP30" s="31"/>
    </row>
    <row r="31" spans="2:42" ht="33.75" x14ac:dyDescent="0.25">
      <c r="B31" s="78" t="s">
        <v>117</v>
      </c>
      <c r="D31" s="8" t="s">
        <v>1</v>
      </c>
      <c r="F31" s="19" t="str">
        <f>B31</f>
        <v>8.3</v>
      </c>
      <c r="G31" s="32">
        <v>2023</v>
      </c>
      <c r="H31" s="21" t="s">
        <v>104</v>
      </c>
      <c r="I31" s="28">
        <f>SUM(I32:I33)</f>
        <v>209670.42300000001</v>
      </c>
      <c r="J31" s="28">
        <f>SUM(J32:J33)</f>
        <v>0</v>
      </c>
      <c r="K31" s="28">
        <f t="shared" ref="K31:AL31" si="4">SUM(K32:K33)</f>
        <v>0</v>
      </c>
      <c r="L31" s="28">
        <f t="shared" si="4"/>
        <v>0</v>
      </c>
      <c r="M31" s="28">
        <f t="shared" si="4"/>
        <v>0</v>
      </c>
      <c r="N31" s="28">
        <f t="shared" si="4"/>
        <v>71756.339000000007</v>
      </c>
      <c r="O31" s="28">
        <f t="shared" si="4"/>
        <v>0</v>
      </c>
      <c r="P31" s="28">
        <f t="shared" si="4"/>
        <v>0</v>
      </c>
      <c r="Q31" s="28">
        <f t="shared" si="4"/>
        <v>21815.439999999999</v>
      </c>
      <c r="R31" s="28">
        <f t="shared" si="4"/>
        <v>0</v>
      </c>
      <c r="S31" s="28">
        <f t="shared" si="4"/>
        <v>0</v>
      </c>
      <c r="T31" s="28">
        <f t="shared" si="4"/>
        <v>13873.998</v>
      </c>
      <c r="U31" s="28">
        <f t="shared" si="4"/>
        <v>0</v>
      </c>
      <c r="V31" s="28">
        <f t="shared" si="4"/>
        <v>0</v>
      </c>
      <c r="W31" s="28">
        <f t="shared" si="4"/>
        <v>0</v>
      </c>
      <c r="X31" s="28">
        <f t="shared" si="4"/>
        <v>0</v>
      </c>
      <c r="Y31" s="28">
        <f t="shared" si="4"/>
        <v>0</v>
      </c>
      <c r="Z31" s="28">
        <f t="shared" si="4"/>
        <v>0</v>
      </c>
      <c r="AA31" s="28">
        <f t="shared" si="4"/>
        <v>89077.895999999993</v>
      </c>
      <c r="AB31" s="28">
        <f t="shared" si="4"/>
        <v>0</v>
      </c>
      <c r="AC31" s="28">
        <f t="shared" si="4"/>
        <v>0</v>
      </c>
      <c r="AD31" s="28">
        <f t="shared" si="4"/>
        <v>0</v>
      </c>
      <c r="AE31" s="28">
        <f t="shared" si="4"/>
        <v>0</v>
      </c>
      <c r="AF31" s="28">
        <f t="shared" si="4"/>
        <v>0</v>
      </c>
      <c r="AG31" s="28">
        <f t="shared" si="4"/>
        <v>0</v>
      </c>
      <c r="AH31" s="28">
        <f t="shared" si="4"/>
        <v>0</v>
      </c>
      <c r="AI31" s="28">
        <f t="shared" si="4"/>
        <v>0</v>
      </c>
      <c r="AJ31" s="28">
        <f t="shared" si="4"/>
        <v>13146.75</v>
      </c>
      <c r="AK31" s="28">
        <f t="shared" si="4"/>
        <v>0</v>
      </c>
      <c r="AL31" s="28">
        <f t="shared" si="4"/>
        <v>0</v>
      </c>
      <c r="AM31" s="29" t="s">
        <v>107</v>
      </c>
      <c r="AN31" s="30"/>
      <c r="AO31" s="9" t="s">
        <v>108</v>
      </c>
      <c r="AP31" s="31"/>
    </row>
    <row r="32" spans="2:42" ht="45" x14ac:dyDescent="0.25">
      <c r="B32" s="78"/>
      <c r="C32" s="1">
        <v>1</v>
      </c>
      <c r="F32" s="33" t="str">
        <f>B31&amp;"."&amp;C32</f>
        <v>8.3.1</v>
      </c>
      <c r="G32" s="34" t="s">
        <v>113</v>
      </c>
      <c r="H32" s="35" t="s">
        <v>104</v>
      </c>
      <c r="I32" s="36">
        <f>SUM(K32:AL32)</f>
        <v>209670.42300000001</v>
      </c>
      <c r="J32" s="36"/>
      <c r="K32" s="36">
        <v>0</v>
      </c>
      <c r="L32" s="36">
        <v>0</v>
      </c>
      <c r="M32" s="36">
        <v>0</v>
      </c>
      <c r="N32" s="36">
        <v>71756.339000000007</v>
      </c>
      <c r="O32" s="36">
        <v>0</v>
      </c>
      <c r="P32" s="36">
        <v>0</v>
      </c>
      <c r="Q32" s="36">
        <v>21815.439999999999</v>
      </c>
      <c r="R32" s="36">
        <v>0</v>
      </c>
      <c r="S32" s="36">
        <v>0</v>
      </c>
      <c r="T32" s="36">
        <v>13873.998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89077.895999999993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13146.75</v>
      </c>
      <c r="AK32" s="36">
        <v>0</v>
      </c>
      <c r="AL32" s="36">
        <v>0</v>
      </c>
      <c r="AM32" s="29" t="s">
        <v>109</v>
      </c>
      <c r="AN32" s="30"/>
      <c r="AO32" s="9" t="s">
        <v>110</v>
      </c>
      <c r="AP32" s="31"/>
    </row>
    <row r="33" spans="1:42" ht="18.75" x14ac:dyDescent="0.25">
      <c r="B33" s="78"/>
      <c r="F33" s="37"/>
      <c r="G33" s="38" t="s">
        <v>111</v>
      </c>
      <c r="H33" s="39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1"/>
      <c r="AN33" s="30"/>
      <c r="AO33" s="9"/>
      <c r="AP33" s="31"/>
    </row>
    <row r="34" spans="1:42" ht="18.75" x14ac:dyDescent="0.25">
      <c r="F34" s="46"/>
      <c r="G34" s="47" t="s">
        <v>118</v>
      </c>
      <c r="H34" s="47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1"/>
      <c r="AN34" s="49"/>
      <c r="AO34" s="9"/>
      <c r="AP34" s="31"/>
    </row>
    <row r="35" spans="1:42" ht="18.75" x14ac:dyDescent="0.25">
      <c r="F35" s="50" t="s">
        <v>119</v>
      </c>
      <c r="G35" s="51" t="s">
        <v>120</v>
      </c>
      <c r="H35" s="52" t="s">
        <v>44</v>
      </c>
      <c r="I35" s="52" t="s">
        <v>44</v>
      </c>
      <c r="J35" s="52" t="s">
        <v>44</v>
      </c>
      <c r="K35" s="52" t="s">
        <v>44</v>
      </c>
      <c r="L35" s="52" t="s">
        <v>44</v>
      </c>
      <c r="M35" s="52" t="s">
        <v>44</v>
      </c>
      <c r="N35" s="52" t="s">
        <v>44</v>
      </c>
      <c r="O35" s="52" t="s">
        <v>44</v>
      </c>
      <c r="P35" s="52" t="s">
        <v>44</v>
      </c>
      <c r="Q35" s="52" t="s">
        <v>44</v>
      </c>
      <c r="R35" s="52" t="s">
        <v>44</v>
      </c>
      <c r="S35" s="52" t="s">
        <v>44</v>
      </c>
      <c r="T35" s="52" t="s">
        <v>44</v>
      </c>
      <c r="U35" s="52" t="s">
        <v>44</v>
      </c>
      <c r="V35" s="52" t="s">
        <v>44</v>
      </c>
      <c r="W35" s="52" t="s">
        <v>44</v>
      </c>
      <c r="X35" s="52" t="s">
        <v>44</v>
      </c>
      <c r="Y35" s="52" t="s">
        <v>44</v>
      </c>
      <c r="Z35" s="52" t="s">
        <v>44</v>
      </c>
      <c r="AA35" s="52" t="s">
        <v>44</v>
      </c>
      <c r="AB35" s="52" t="s">
        <v>44</v>
      </c>
      <c r="AC35" s="52" t="s">
        <v>44</v>
      </c>
      <c r="AD35" s="52" t="s">
        <v>44</v>
      </c>
      <c r="AE35" s="52" t="s">
        <v>44</v>
      </c>
      <c r="AF35" s="52" t="s">
        <v>44</v>
      </c>
      <c r="AG35" s="52" t="s">
        <v>44</v>
      </c>
      <c r="AH35" s="52" t="s">
        <v>44</v>
      </c>
      <c r="AI35" s="52" t="s">
        <v>44</v>
      </c>
      <c r="AJ35" s="52" t="s">
        <v>44</v>
      </c>
      <c r="AK35" s="52" t="s">
        <v>44</v>
      </c>
      <c r="AL35" s="52" t="s">
        <v>44</v>
      </c>
      <c r="AM35" s="53"/>
      <c r="AN35" s="49"/>
      <c r="AO35" s="9"/>
      <c r="AP35" s="31"/>
    </row>
    <row r="36" spans="1:42" ht="18.75" x14ac:dyDescent="0.25">
      <c r="A36" s="54"/>
      <c r="B36" s="54"/>
      <c r="F36" s="50" t="s">
        <v>121</v>
      </c>
      <c r="G36" s="55" t="s">
        <v>122</v>
      </c>
      <c r="H36" s="52" t="s">
        <v>44</v>
      </c>
      <c r="I36" s="52" t="s">
        <v>44</v>
      </c>
      <c r="J36" s="52" t="s">
        <v>44</v>
      </c>
      <c r="K36" s="52" t="s">
        <v>44</v>
      </c>
      <c r="L36" s="52" t="s">
        <v>44</v>
      </c>
      <c r="M36" s="52" t="s">
        <v>44</v>
      </c>
      <c r="N36" s="52" t="s">
        <v>44</v>
      </c>
      <c r="O36" s="52" t="s">
        <v>44</v>
      </c>
      <c r="P36" s="52" t="s">
        <v>44</v>
      </c>
      <c r="Q36" s="52" t="s">
        <v>44</v>
      </c>
      <c r="R36" s="52" t="s">
        <v>44</v>
      </c>
      <c r="S36" s="52" t="s">
        <v>44</v>
      </c>
      <c r="T36" s="52" t="s">
        <v>44</v>
      </c>
      <c r="U36" s="52" t="s">
        <v>44</v>
      </c>
      <c r="V36" s="52" t="s">
        <v>44</v>
      </c>
      <c r="W36" s="52" t="s">
        <v>44</v>
      </c>
      <c r="X36" s="52" t="s">
        <v>44</v>
      </c>
      <c r="Y36" s="52" t="s">
        <v>44</v>
      </c>
      <c r="Z36" s="52" t="s">
        <v>44</v>
      </c>
      <c r="AA36" s="52" t="s">
        <v>44</v>
      </c>
      <c r="AB36" s="52" t="s">
        <v>44</v>
      </c>
      <c r="AC36" s="52" t="s">
        <v>44</v>
      </c>
      <c r="AD36" s="52" t="s">
        <v>44</v>
      </c>
      <c r="AE36" s="52" t="s">
        <v>44</v>
      </c>
      <c r="AF36" s="52" t="s">
        <v>44</v>
      </c>
      <c r="AG36" s="52" t="s">
        <v>44</v>
      </c>
      <c r="AH36" s="52" t="s">
        <v>44</v>
      </c>
      <c r="AI36" s="52" t="s">
        <v>44</v>
      </c>
      <c r="AJ36" s="52" t="s">
        <v>44</v>
      </c>
      <c r="AK36" s="52" t="s">
        <v>44</v>
      </c>
      <c r="AL36" s="52" t="s">
        <v>44</v>
      </c>
      <c r="AM36" s="53"/>
      <c r="AN36" s="49"/>
      <c r="AO36" s="9"/>
      <c r="AP36" s="31"/>
    </row>
    <row r="37" spans="1:42" ht="18.75" x14ac:dyDescent="0.25">
      <c r="A37" s="54"/>
      <c r="B37" s="54"/>
      <c r="F37" s="50" t="s">
        <v>123</v>
      </c>
      <c r="G37" s="56" t="s">
        <v>124</v>
      </c>
      <c r="H37" s="52" t="s">
        <v>125</v>
      </c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3"/>
      <c r="AN37" s="49"/>
      <c r="AO37" s="9"/>
      <c r="AP37" s="31"/>
    </row>
    <row r="38" spans="1:42" ht="18.75" x14ac:dyDescent="0.25">
      <c r="A38" s="54"/>
      <c r="B38" s="54"/>
      <c r="F38" s="50" t="s">
        <v>126</v>
      </c>
      <c r="G38" s="56" t="s">
        <v>127</v>
      </c>
      <c r="H38" s="52" t="s">
        <v>125</v>
      </c>
      <c r="I38" s="57"/>
      <c r="J38" s="57"/>
      <c r="K38" s="57">
        <v>13.5</v>
      </c>
      <c r="L38" s="57">
        <v>14.4</v>
      </c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>
        <v>8.1</v>
      </c>
      <c r="AH38" s="57">
        <v>13</v>
      </c>
      <c r="AI38" s="57">
        <v>20.2</v>
      </c>
      <c r="AJ38" s="57">
        <v>12</v>
      </c>
      <c r="AK38" s="57"/>
      <c r="AL38" s="57"/>
      <c r="AM38" s="53"/>
      <c r="AN38" s="49"/>
      <c r="AO38" s="9"/>
      <c r="AP38" s="31"/>
    </row>
    <row r="39" spans="1:42" ht="18.75" x14ac:dyDescent="0.15">
      <c r="A39" s="54"/>
      <c r="B39" s="54"/>
      <c r="F39" s="50" t="s">
        <v>128</v>
      </c>
      <c r="G39" s="55" t="s">
        <v>129</v>
      </c>
      <c r="H39" s="52" t="s">
        <v>44</v>
      </c>
      <c r="I39" s="52" t="s">
        <v>44</v>
      </c>
      <c r="J39" s="52" t="s">
        <v>44</v>
      </c>
      <c r="K39" s="52" t="s">
        <v>44</v>
      </c>
      <c r="L39" s="52" t="s">
        <v>44</v>
      </c>
      <c r="M39" s="52" t="s">
        <v>44</v>
      </c>
      <c r="N39" s="52" t="s">
        <v>44</v>
      </c>
      <c r="O39" s="52" t="s">
        <v>44</v>
      </c>
      <c r="P39" s="52" t="s">
        <v>44</v>
      </c>
      <c r="Q39" s="52" t="s">
        <v>44</v>
      </c>
      <c r="R39" s="52" t="s">
        <v>44</v>
      </c>
      <c r="S39" s="52" t="s">
        <v>44</v>
      </c>
      <c r="T39" s="52" t="s">
        <v>44</v>
      </c>
      <c r="U39" s="52" t="s">
        <v>44</v>
      </c>
      <c r="V39" s="52" t="s">
        <v>44</v>
      </c>
      <c r="W39" s="52" t="s">
        <v>44</v>
      </c>
      <c r="X39" s="52" t="s">
        <v>44</v>
      </c>
      <c r="Y39" s="52" t="s">
        <v>44</v>
      </c>
      <c r="Z39" s="52" t="s">
        <v>44</v>
      </c>
      <c r="AA39" s="52" t="s">
        <v>44</v>
      </c>
      <c r="AB39" s="52" t="s">
        <v>44</v>
      </c>
      <c r="AC39" s="52" t="s">
        <v>44</v>
      </c>
      <c r="AD39" s="52" t="s">
        <v>44</v>
      </c>
      <c r="AE39" s="52" t="s">
        <v>44</v>
      </c>
      <c r="AF39" s="52" t="s">
        <v>44</v>
      </c>
      <c r="AG39" s="52" t="s">
        <v>44</v>
      </c>
      <c r="AH39" s="52" t="s">
        <v>44</v>
      </c>
      <c r="AI39" s="52" t="s">
        <v>44</v>
      </c>
      <c r="AJ39" s="52" t="s">
        <v>44</v>
      </c>
      <c r="AK39" s="52" t="s">
        <v>44</v>
      </c>
      <c r="AL39" s="52" t="s">
        <v>44</v>
      </c>
      <c r="AM39" s="53"/>
      <c r="AN39" s="49"/>
      <c r="AO39" s="9"/>
      <c r="AP39" s="58"/>
    </row>
    <row r="40" spans="1:42" ht="22.5" x14ac:dyDescent="0.15">
      <c r="A40" s="54"/>
      <c r="B40" s="54"/>
      <c r="F40" s="50" t="s">
        <v>130</v>
      </c>
      <c r="G40" s="56" t="s">
        <v>124</v>
      </c>
      <c r="H40" s="52" t="s">
        <v>131</v>
      </c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3"/>
      <c r="AN40" s="49"/>
      <c r="AO40" s="9" t="s">
        <v>132</v>
      </c>
      <c r="AP40" s="58"/>
    </row>
    <row r="41" spans="1:42" ht="22.5" x14ac:dyDescent="0.15">
      <c r="A41" s="54"/>
      <c r="B41" s="54"/>
      <c r="F41" s="50" t="s">
        <v>133</v>
      </c>
      <c r="G41" s="56" t="s">
        <v>127</v>
      </c>
      <c r="H41" s="52" t="s">
        <v>131</v>
      </c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3"/>
      <c r="AN41" s="49"/>
      <c r="AO41" s="9" t="s">
        <v>134</v>
      </c>
      <c r="AP41" s="58"/>
    </row>
    <row r="42" spans="1:42" ht="22.5" x14ac:dyDescent="0.15">
      <c r="A42" s="54"/>
      <c r="B42" s="54"/>
      <c r="F42" s="50" t="s">
        <v>135</v>
      </c>
      <c r="G42" s="55" t="s">
        <v>136</v>
      </c>
      <c r="H42" s="52" t="s">
        <v>44</v>
      </c>
      <c r="I42" s="52" t="s">
        <v>44</v>
      </c>
      <c r="J42" s="52" t="s">
        <v>44</v>
      </c>
      <c r="K42" s="52" t="s">
        <v>44</v>
      </c>
      <c r="L42" s="52" t="s">
        <v>44</v>
      </c>
      <c r="M42" s="52" t="s">
        <v>44</v>
      </c>
      <c r="N42" s="52" t="s">
        <v>44</v>
      </c>
      <c r="O42" s="52" t="s">
        <v>44</v>
      </c>
      <c r="P42" s="52" t="s">
        <v>44</v>
      </c>
      <c r="Q42" s="52" t="s">
        <v>44</v>
      </c>
      <c r="R42" s="52" t="s">
        <v>44</v>
      </c>
      <c r="S42" s="52" t="s">
        <v>44</v>
      </c>
      <c r="T42" s="52" t="s">
        <v>44</v>
      </c>
      <c r="U42" s="52" t="s">
        <v>44</v>
      </c>
      <c r="V42" s="52" t="s">
        <v>44</v>
      </c>
      <c r="W42" s="52" t="s">
        <v>44</v>
      </c>
      <c r="X42" s="52" t="s">
        <v>44</v>
      </c>
      <c r="Y42" s="52" t="s">
        <v>44</v>
      </c>
      <c r="Z42" s="52" t="s">
        <v>44</v>
      </c>
      <c r="AA42" s="52" t="s">
        <v>44</v>
      </c>
      <c r="AB42" s="52" t="s">
        <v>44</v>
      </c>
      <c r="AC42" s="52" t="s">
        <v>44</v>
      </c>
      <c r="AD42" s="52" t="s">
        <v>44</v>
      </c>
      <c r="AE42" s="52" t="s">
        <v>44</v>
      </c>
      <c r="AF42" s="52" t="s">
        <v>44</v>
      </c>
      <c r="AG42" s="52" t="s">
        <v>44</v>
      </c>
      <c r="AH42" s="52" t="s">
        <v>44</v>
      </c>
      <c r="AI42" s="52" t="s">
        <v>44</v>
      </c>
      <c r="AJ42" s="52" t="s">
        <v>44</v>
      </c>
      <c r="AK42" s="52" t="s">
        <v>44</v>
      </c>
      <c r="AL42" s="52" t="s">
        <v>44</v>
      </c>
      <c r="AM42" s="53"/>
      <c r="AN42" s="49"/>
      <c r="AO42" s="9"/>
      <c r="AP42" s="58"/>
    </row>
    <row r="43" spans="1:42" ht="18.75" x14ac:dyDescent="0.15">
      <c r="A43" s="54"/>
      <c r="B43" s="54"/>
      <c r="F43" s="50" t="s">
        <v>137</v>
      </c>
      <c r="G43" s="56" t="s">
        <v>124</v>
      </c>
      <c r="H43" s="52" t="s">
        <v>138</v>
      </c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3"/>
      <c r="AN43" s="49"/>
      <c r="AO43" s="9" t="s">
        <v>139</v>
      </c>
      <c r="AP43" s="58"/>
    </row>
    <row r="44" spans="1:42" ht="18.75" x14ac:dyDescent="0.15">
      <c r="A44" s="54"/>
      <c r="B44" s="54"/>
      <c r="F44" s="50" t="s">
        <v>140</v>
      </c>
      <c r="G44" s="56" t="s">
        <v>127</v>
      </c>
      <c r="H44" s="52" t="s">
        <v>138</v>
      </c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3"/>
      <c r="AN44" s="49"/>
      <c r="AO44" s="9" t="s">
        <v>141</v>
      </c>
      <c r="AP44" s="58"/>
    </row>
    <row r="45" spans="1:42" ht="18.75" x14ac:dyDescent="0.15">
      <c r="A45" s="54"/>
      <c r="B45" s="54"/>
      <c r="F45" s="50" t="s">
        <v>142</v>
      </c>
      <c r="G45" s="55" t="s">
        <v>143</v>
      </c>
      <c r="H45" s="52" t="s">
        <v>44</v>
      </c>
      <c r="I45" s="52" t="s">
        <v>44</v>
      </c>
      <c r="J45" s="52" t="s">
        <v>44</v>
      </c>
      <c r="K45" s="52" t="s">
        <v>44</v>
      </c>
      <c r="L45" s="52" t="s">
        <v>44</v>
      </c>
      <c r="M45" s="52" t="s">
        <v>44</v>
      </c>
      <c r="N45" s="52" t="s">
        <v>44</v>
      </c>
      <c r="O45" s="52" t="s">
        <v>44</v>
      </c>
      <c r="P45" s="52" t="s">
        <v>44</v>
      </c>
      <c r="Q45" s="52" t="s">
        <v>44</v>
      </c>
      <c r="R45" s="52" t="s">
        <v>44</v>
      </c>
      <c r="S45" s="52" t="s">
        <v>44</v>
      </c>
      <c r="T45" s="52" t="s">
        <v>44</v>
      </c>
      <c r="U45" s="52" t="s">
        <v>44</v>
      </c>
      <c r="V45" s="52" t="s">
        <v>44</v>
      </c>
      <c r="W45" s="52" t="s">
        <v>44</v>
      </c>
      <c r="X45" s="52" t="s">
        <v>44</v>
      </c>
      <c r="Y45" s="52" t="s">
        <v>44</v>
      </c>
      <c r="Z45" s="52" t="s">
        <v>44</v>
      </c>
      <c r="AA45" s="52" t="s">
        <v>44</v>
      </c>
      <c r="AB45" s="52" t="s">
        <v>44</v>
      </c>
      <c r="AC45" s="52" t="s">
        <v>44</v>
      </c>
      <c r="AD45" s="52" t="s">
        <v>44</v>
      </c>
      <c r="AE45" s="52" t="s">
        <v>44</v>
      </c>
      <c r="AF45" s="52" t="s">
        <v>44</v>
      </c>
      <c r="AG45" s="52" t="s">
        <v>44</v>
      </c>
      <c r="AH45" s="52" t="s">
        <v>44</v>
      </c>
      <c r="AI45" s="52" t="s">
        <v>44</v>
      </c>
      <c r="AJ45" s="52" t="s">
        <v>44</v>
      </c>
      <c r="AK45" s="52" t="s">
        <v>44</v>
      </c>
      <c r="AL45" s="52" t="s">
        <v>44</v>
      </c>
      <c r="AM45" s="53"/>
      <c r="AN45" s="49"/>
      <c r="AO45" s="9"/>
      <c r="AP45" s="58"/>
    </row>
    <row r="46" spans="1:42" ht="18.75" x14ac:dyDescent="0.15">
      <c r="A46" s="54"/>
      <c r="B46" s="54"/>
      <c r="F46" s="50" t="s">
        <v>144</v>
      </c>
      <c r="G46" s="56" t="s">
        <v>124</v>
      </c>
      <c r="H46" s="52" t="s">
        <v>145</v>
      </c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3"/>
      <c r="AN46" s="49"/>
      <c r="AO46" s="9" t="s">
        <v>146</v>
      </c>
      <c r="AP46" s="58"/>
    </row>
    <row r="47" spans="1:42" ht="18.75" x14ac:dyDescent="0.15">
      <c r="A47" s="54"/>
      <c r="B47" s="54"/>
      <c r="F47" s="50" t="s">
        <v>147</v>
      </c>
      <c r="G47" s="56" t="s">
        <v>127</v>
      </c>
      <c r="H47" s="52" t="s">
        <v>145</v>
      </c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3"/>
      <c r="AN47" s="49"/>
      <c r="AO47" s="9" t="s">
        <v>148</v>
      </c>
      <c r="AP47" s="58"/>
    </row>
    <row r="48" spans="1:42" ht="18.75" x14ac:dyDescent="0.15">
      <c r="A48" s="54"/>
      <c r="B48" s="54"/>
      <c r="F48" s="50" t="s">
        <v>149</v>
      </c>
      <c r="G48" s="55" t="s">
        <v>150</v>
      </c>
      <c r="H48" s="52" t="s">
        <v>44</v>
      </c>
      <c r="I48" s="52" t="s">
        <v>44</v>
      </c>
      <c r="J48" s="52" t="s">
        <v>44</v>
      </c>
      <c r="K48" s="52" t="s">
        <v>44</v>
      </c>
      <c r="L48" s="52" t="s">
        <v>44</v>
      </c>
      <c r="M48" s="52" t="s">
        <v>44</v>
      </c>
      <c r="N48" s="52" t="s">
        <v>44</v>
      </c>
      <c r="O48" s="52" t="s">
        <v>44</v>
      </c>
      <c r="P48" s="52" t="s">
        <v>44</v>
      </c>
      <c r="Q48" s="52" t="s">
        <v>44</v>
      </c>
      <c r="R48" s="52" t="s">
        <v>44</v>
      </c>
      <c r="S48" s="52" t="s">
        <v>44</v>
      </c>
      <c r="T48" s="52" t="s">
        <v>44</v>
      </c>
      <c r="U48" s="52" t="s">
        <v>44</v>
      </c>
      <c r="V48" s="52" t="s">
        <v>44</v>
      </c>
      <c r="W48" s="52" t="s">
        <v>44</v>
      </c>
      <c r="X48" s="52" t="s">
        <v>44</v>
      </c>
      <c r="Y48" s="52" t="s">
        <v>44</v>
      </c>
      <c r="Z48" s="52" t="s">
        <v>44</v>
      </c>
      <c r="AA48" s="52" t="s">
        <v>44</v>
      </c>
      <c r="AB48" s="52" t="s">
        <v>44</v>
      </c>
      <c r="AC48" s="52" t="s">
        <v>44</v>
      </c>
      <c r="AD48" s="52" t="s">
        <v>44</v>
      </c>
      <c r="AE48" s="52" t="s">
        <v>44</v>
      </c>
      <c r="AF48" s="52" t="s">
        <v>44</v>
      </c>
      <c r="AG48" s="52" t="s">
        <v>44</v>
      </c>
      <c r="AH48" s="52" t="s">
        <v>44</v>
      </c>
      <c r="AI48" s="52" t="s">
        <v>44</v>
      </c>
      <c r="AJ48" s="52" t="s">
        <v>44</v>
      </c>
      <c r="AK48" s="52" t="s">
        <v>44</v>
      </c>
      <c r="AL48" s="52" t="s">
        <v>44</v>
      </c>
      <c r="AM48" s="53"/>
      <c r="AN48" s="49"/>
      <c r="AO48" s="9"/>
      <c r="AP48" s="58"/>
    </row>
    <row r="49" spans="1:42" ht="18.75" x14ac:dyDescent="0.15">
      <c r="A49" s="54"/>
      <c r="B49" s="54"/>
      <c r="F49" s="50" t="s">
        <v>151</v>
      </c>
      <c r="G49" s="56" t="s">
        <v>124</v>
      </c>
      <c r="H49" s="52" t="s">
        <v>152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3"/>
      <c r="AN49" s="49"/>
      <c r="AO49" s="9" t="s">
        <v>153</v>
      </c>
      <c r="AP49" s="58"/>
    </row>
    <row r="50" spans="1:42" ht="18.75" x14ac:dyDescent="0.15">
      <c r="A50" s="54"/>
      <c r="B50" s="54"/>
      <c r="F50" s="50" t="s">
        <v>154</v>
      </c>
      <c r="G50" s="56" t="s">
        <v>127</v>
      </c>
      <c r="H50" s="52" t="s">
        <v>152</v>
      </c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3"/>
      <c r="AN50" s="49"/>
      <c r="AO50" s="9" t="s">
        <v>155</v>
      </c>
      <c r="AP50" s="58"/>
    </row>
    <row r="51" spans="1:42" ht="18.75" x14ac:dyDescent="0.15">
      <c r="A51" s="54"/>
      <c r="B51" s="54"/>
      <c r="F51" s="50" t="s">
        <v>156</v>
      </c>
      <c r="G51" s="55" t="s">
        <v>157</v>
      </c>
      <c r="H51" s="52" t="s">
        <v>44</v>
      </c>
      <c r="I51" s="52" t="s">
        <v>44</v>
      </c>
      <c r="J51" s="52" t="s">
        <v>44</v>
      </c>
      <c r="K51" s="52" t="s">
        <v>44</v>
      </c>
      <c r="L51" s="52" t="s">
        <v>44</v>
      </c>
      <c r="M51" s="52" t="s">
        <v>44</v>
      </c>
      <c r="N51" s="52" t="s">
        <v>44</v>
      </c>
      <c r="O51" s="52" t="s">
        <v>44</v>
      </c>
      <c r="P51" s="52" t="s">
        <v>44</v>
      </c>
      <c r="Q51" s="52" t="s">
        <v>44</v>
      </c>
      <c r="R51" s="52" t="s">
        <v>44</v>
      </c>
      <c r="S51" s="52" t="s">
        <v>44</v>
      </c>
      <c r="T51" s="52" t="s">
        <v>44</v>
      </c>
      <c r="U51" s="52" t="s">
        <v>44</v>
      </c>
      <c r="V51" s="52" t="s">
        <v>44</v>
      </c>
      <c r="W51" s="52" t="s">
        <v>44</v>
      </c>
      <c r="X51" s="52" t="s">
        <v>44</v>
      </c>
      <c r="Y51" s="52" t="s">
        <v>44</v>
      </c>
      <c r="Z51" s="52" t="s">
        <v>44</v>
      </c>
      <c r="AA51" s="52" t="s">
        <v>44</v>
      </c>
      <c r="AB51" s="52" t="s">
        <v>44</v>
      </c>
      <c r="AC51" s="52" t="s">
        <v>44</v>
      </c>
      <c r="AD51" s="52" t="s">
        <v>44</v>
      </c>
      <c r="AE51" s="52" t="s">
        <v>44</v>
      </c>
      <c r="AF51" s="52" t="s">
        <v>44</v>
      </c>
      <c r="AG51" s="52" t="s">
        <v>44</v>
      </c>
      <c r="AH51" s="52" t="s">
        <v>44</v>
      </c>
      <c r="AI51" s="52" t="s">
        <v>44</v>
      </c>
      <c r="AJ51" s="52" t="s">
        <v>44</v>
      </c>
      <c r="AK51" s="52" t="s">
        <v>44</v>
      </c>
      <c r="AL51" s="52" t="s">
        <v>44</v>
      </c>
      <c r="AM51" s="53"/>
      <c r="AN51" s="49"/>
      <c r="AO51" s="9"/>
      <c r="AP51" s="58"/>
    </row>
    <row r="52" spans="1:42" ht="18.75" x14ac:dyDescent="0.15">
      <c r="A52" s="54"/>
      <c r="B52" s="54"/>
      <c r="F52" s="50" t="s">
        <v>158</v>
      </c>
      <c r="G52" s="56" t="s">
        <v>124</v>
      </c>
      <c r="H52" s="52" t="s">
        <v>145</v>
      </c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3"/>
      <c r="AN52" s="49"/>
      <c r="AO52" s="9"/>
      <c r="AP52" s="58"/>
    </row>
    <row r="53" spans="1:42" ht="18.75" x14ac:dyDescent="0.15">
      <c r="A53" s="54"/>
      <c r="B53" s="54"/>
      <c r="F53" s="50" t="s">
        <v>159</v>
      </c>
      <c r="G53" s="56" t="s">
        <v>127</v>
      </c>
      <c r="H53" s="52" t="s">
        <v>145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3"/>
      <c r="AN53" s="49"/>
      <c r="AO53" s="9"/>
      <c r="AP53" s="58"/>
    </row>
    <row r="54" spans="1:42" ht="18.75" x14ac:dyDescent="0.15">
      <c r="A54" s="54"/>
      <c r="B54" s="54"/>
      <c r="F54" s="50" t="s">
        <v>160</v>
      </c>
      <c r="G54" s="55" t="s">
        <v>161</v>
      </c>
      <c r="H54" s="52" t="s">
        <v>44</v>
      </c>
      <c r="I54" s="52" t="s">
        <v>44</v>
      </c>
      <c r="J54" s="52" t="s">
        <v>44</v>
      </c>
      <c r="K54" s="52" t="s">
        <v>44</v>
      </c>
      <c r="L54" s="52" t="s">
        <v>44</v>
      </c>
      <c r="M54" s="52" t="s">
        <v>44</v>
      </c>
      <c r="N54" s="52" t="s">
        <v>44</v>
      </c>
      <c r="O54" s="52" t="s">
        <v>44</v>
      </c>
      <c r="P54" s="52" t="s">
        <v>44</v>
      </c>
      <c r="Q54" s="52" t="s">
        <v>44</v>
      </c>
      <c r="R54" s="52" t="s">
        <v>44</v>
      </c>
      <c r="S54" s="52" t="s">
        <v>44</v>
      </c>
      <c r="T54" s="52" t="s">
        <v>44</v>
      </c>
      <c r="U54" s="52" t="s">
        <v>44</v>
      </c>
      <c r="V54" s="52" t="s">
        <v>44</v>
      </c>
      <c r="W54" s="52" t="s">
        <v>44</v>
      </c>
      <c r="X54" s="52" t="s">
        <v>44</v>
      </c>
      <c r="Y54" s="52" t="s">
        <v>44</v>
      </c>
      <c r="Z54" s="52" t="s">
        <v>44</v>
      </c>
      <c r="AA54" s="52" t="s">
        <v>44</v>
      </c>
      <c r="AB54" s="52" t="s">
        <v>44</v>
      </c>
      <c r="AC54" s="52" t="s">
        <v>44</v>
      </c>
      <c r="AD54" s="52" t="s">
        <v>44</v>
      </c>
      <c r="AE54" s="52" t="s">
        <v>44</v>
      </c>
      <c r="AF54" s="52" t="s">
        <v>44</v>
      </c>
      <c r="AG54" s="52" t="s">
        <v>44</v>
      </c>
      <c r="AH54" s="52" t="s">
        <v>44</v>
      </c>
      <c r="AI54" s="52" t="s">
        <v>44</v>
      </c>
      <c r="AJ54" s="52" t="s">
        <v>44</v>
      </c>
      <c r="AK54" s="52" t="s">
        <v>44</v>
      </c>
      <c r="AL54" s="52" t="s">
        <v>44</v>
      </c>
      <c r="AM54" s="53"/>
      <c r="AN54" s="49"/>
      <c r="AO54" s="9"/>
      <c r="AP54" s="58"/>
    </row>
    <row r="55" spans="1:42" ht="18.75" x14ac:dyDescent="0.15">
      <c r="A55" s="54"/>
      <c r="B55" s="54"/>
      <c r="F55" s="50" t="s">
        <v>162</v>
      </c>
      <c r="G55" s="56" t="s">
        <v>124</v>
      </c>
      <c r="H55" s="52" t="s">
        <v>145</v>
      </c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3"/>
      <c r="AN55" s="49"/>
      <c r="AO55" s="9"/>
      <c r="AP55" s="58"/>
    </row>
    <row r="56" spans="1:42" ht="18.75" x14ac:dyDescent="0.15">
      <c r="A56" s="54"/>
      <c r="B56" s="54"/>
      <c r="F56" s="50" t="s">
        <v>163</v>
      </c>
      <c r="G56" s="56" t="s">
        <v>127</v>
      </c>
      <c r="H56" s="52" t="s">
        <v>145</v>
      </c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3"/>
      <c r="AN56" s="49"/>
      <c r="AO56" s="9"/>
      <c r="AP56" s="58"/>
    </row>
    <row r="57" spans="1:42" ht="22.5" x14ac:dyDescent="0.15">
      <c r="A57" s="54"/>
      <c r="B57" s="54"/>
      <c r="F57" s="50" t="s">
        <v>164</v>
      </c>
      <c r="G57" s="55" t="s">
        <v>165</v>
      </c>
      <c r="H57" s="52" t="s">
        <v>44</v>
      </c>
      <c r="I57" s="52" t="s">
        <v>44</v>
      </c>
      <c r="J57" s="52" t="s">
        <v>44</v>
      </c>
      <c r="K57" s="52" t="s">
        <v>44</v>
      </c>
      <c r="L57" s="52" t="s">
        <v>44</v>
      </c>
      <c r="M57" s="52" t="s">
        <v>44</v>
      </c>
      <c r="N57" s="52" t="s">
        <v>44</v>
      </c>
      <c r="O57" s="52" t="s">
        <v>44</v>
      </c>
      <c r="P57" s="52" t="s">
        <v>44</v>
      </c>
      <c r="Q57" s="52" t="s">
        <v>44</v>
      </c>
      <c r="R57" s="52" t="s">
        <v>44</v>
      </c>
      <c r="S57" s="52" t="s">
        <v>44</v>
      </c>
      <c r="T57" s="52" t="s">
        <v>44</v>
      </c>
      <c r="U57" s="52" t="s">
        <v>44</v>
      </c>
      <c r="V57" s="52" t="s">
        <v>44</v>
      </c>
      <c r="W57" s="52" t="s">
        <v>44</v>
      </c>
      <c r="X57" s="52" t="s">
        <v>44</v>
      </c>
      <c r="Y57" s="52" t="s">
        <v>44</v>
      </c>
      <c r="Z57" s="52" t="s">
        <v>44</v>
      </c>
      <c r="AA57" s="52" t="s">
        <v>44</v>
      </c>
      <c r="AB57" s="52" t="s">
        <v>44</v>
      </c>
      <c r="AC57" s="52" t="s">
        <v>44</v>
      </c>
      <c r="AD57" s="52" t="s">
        <v>44</v>
      </c>
      <c r="AE57" s="52" t="s">
        <v>44</v>
      </c>
      <c r="AF57" s="52" t="s">
        <v>44</v>
      </c>
      <c r="AG57" s="52" t="s">
        <v>44</v>
      </c>
      <c r="AH57" s="52" t="s">
        <v>44</v>
      </c>
      <c r="AI57" s="52" t="s">
        <v>44</v>
      </c>
      <c r="AJ57" s="52" t="s">
        <v>44</v>
      </c>
      <c r="AK57" s="52" t="s">
        <v>44</v>
      </c>
      <c r="AL57" s="52" t="s">
        <v>44</v>
      </c>
      <c r="AM57" s="53"/>
      <c r="AN57" s="49"/>
      <c r="AO57" s="9"/>
      <c r="AP57" s="58"/>
    </row>
    <row r="58" spans="1:42" ht="18.75" x14ac:dyDescent="0.15">
      <c r="A58" s="54"/>
      <c r="B58" s="54"/>
      <c r="F58" s="50" t="s">
        <v>166</v>
      </c>
      <c r="G58" s="56" t="s">
        <v>124</v>
      </c>
      <c r="H58" s="52" t="s">
        <v>145</v>
      </c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3"/>
      <c r="AN58" s="49"/>
      <c r="AO58" s="9"/>
      <c r="AP58" s="58"/>
    </row>
    <row r="59" spans="1:42" ht="18.75" x14ac:dyDescent="0.15">
      <c r="A59" s="54"/>
      <c r="B59" s="54"/>
      <c r="F59" s="50" t="s">
        <v>167</v>
      </c>
      <c r="G59" s="56" t="s">
        <v>127</v>
      </c>
      <c r="H59" s="52" t="s">
        <v>145</v>
      </c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3"/>
      <c r="AN59" s="49"/>
      <c r="AO59" s="9"/>
      <c r="AP59" s="58"/>
    </row>
    <row r="60" spans="1:42" ht="18.75" x14ac:dyDescent="0.15">
      <c r="A60" s="54"/>
      <c r="B60" s="54"/>
      <c r="F60" s="50" t="s">
        <v>168</v>
      </c>
      <c r="G60" s="55" t="s">
        <v>169</v>
      </c>
      <c r="H60" s="52" t="s">
        <v>44</v>
      </c>
      <c r="I60" s="52" t="s">
        <v>44</v>
      </c>
      <c r="J60" s="52" t="s">
        <v>44</v>
      </c>
      <c r="K60" s="52" t="s">
        <v>44</v>
      </c>
      <c r="L60" s="52" t="s">
        <v>44</v>
      </c>
      <c r="M60" s="52" t="s">
        <v>44</v>
      </c>
      <c r="N60" s="52" t="s">
        <v>44</v>
      </c>
      <c r="O60" s="52" t="s">
        <v>44</v>
      </c>
      <c r="P60" s="52" t="s">
        <v>44</v>
      </c>
      <c r="Q60" s="52" t="s">
        <v>44</v>
      </c>
      <c r="R60" s="52" t="s">
        <v>44</v>
      </c>
      <c r="S60" s="52" t="s">
        <v>44</v>
      </c>
      <c r="T60" s="52" t="s">
        <v>44</v>
      </c>
      <c r="U60" s="52" t="s">
        <v>44</v>
      </c>
      <c r="V60" s="52" t="s">
        <v>44</v>
      </c>
      <c r="W60" s="52" t="s">
        <v>44</v>
      </c>
      <c r="X60" s="52" t="s">
        <v>44</v>
      </c>
      <c r="Y60" s="52" t="s">
        <v>44</v>
      </c>
      <c r="Z60" s="52" t="s">
        <v>44</v>
      </c>
      <c r="AA60" s="52" t="s">
        <v>44</v>
      </c>
      <c r="AB60" s="52" t="s">
        <v>44</v>
      </c>
      <c r="AC60" s="52" t="s">
        <v>44</v>
      </c>
      <c r="AD60" s="52" t="s">
        <v>44</v>
      </c>
      <c r="AE60" s="52" t="s">
        <v>44</v>
      </c>
      <c r="AF60" s="52" t="s">
        <v>44</v>
      </c>
      <c r="AG60" s="52" t="s">
        <v>44</v>
      </c>
      <c r="AH60" s="52" t="s">
        <v>44</v>
      </c>
      <c r="AI60" s="52" t="s">
        <v>44</v>
      </c>
      <c r="AJ60" s="52" t="s">
        <v>44</v>
      </c>
      <c r="AK60" s="52" t="s">
        <v>44</v>
      </c>
      <c r="AL60" s="52" t="s">
        <v>44</v>
      </c>
      <c r="AM60" s="53"/>
      <c r="AN60" s="49"/>
      <c r="AO60" s="9"/>
      <c r="AP60" s="58"/>
    </row>
    <row r="61" spans="1:42" ht="18.75" x14ac:dyDescent="0.15">
      <c r="A61" s="54"/>
      <c r="B61" s="54"/>
      <c r="F61" s="50" t="s">
        <v>170</v>
      </c>
      <c r="G61" s="56" t="s">
        <v>124</v>
      </c>
      <c r="H61" s="52" t="s">
        <v>145</v>
      </c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3"/>
      <c r="AN61" s="49"/>
      <c r="AO61" s="9"/>
      <c r="AP61" s="58"/>
    </row>
    <row r="62" spans="1:42" ht="18.75" x14ac:dyDescent="0.15">
      <c r="A62" s="54"/>
      <c r="B62" s="54"/>
      <c r="F62" s="50" t="s">
        <v>171</v>
      </c>
      <c r="G62" s="56" t="s">
        <v>127</v>
      </c>
      <c r="H62" s="52" t="s">
        <v>145</v>
      </c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3"/>
      <c r="AN62" s="49"/>
      <c r="AO62" s="9"/>
      <c r="AP62" s="58"/>
    </row>
    <row r="63" spans="1:42" ht="22.5" x14ac:dyDescent="0.15">
      <c r="A63" s="54"/>
      <c r="B63" s="54"/>
      <c r="F63" s="50" t="s">
        <v>172</v>
      </c>
      <c r="G63" s="55" t="s">
        <v>173</v>
      </c>
      <c r="H63" s="52" t="s">
        <v>44</v>
      </c>
      <c r="I63" s="52" t="s">
        <v>44</v>
      </c>
      <c r="J63" s="52" t="s">
        <v>44</v>
      </c>
      <c r="K63" s="52" t="s">
        <v>44</v>
      </c>
      <c r="L63" s="52" t="s">
        <v>44</v>
      </c>
      <c r="M63" s="52" t="s">
        <v>44</v>
      </c>
      <c r="N63" s="52" t="s">
        <v>44</v>
      </c>
      <c r="O63" s="52" t="s">
        <v>44</v>
      </c>
      <c r="P63" s="52" t="s">
        <v>44</v>
      </c>
      <c r="Q63" s="52" t="s">
        <v>44</v>
      </c>
      <c r="R63" s="52" t="s">
        <v>44</v>
      </c>
      <c r="S63" s="52" t="s">
        <v>44</v>
      </c>
      <c r="T63" s="52" t="s">
        <v>44</v>
      </c>
      <c r="U63" s="52" t="s">
        <v>44</v>
      </c>
      <c r="V63" s="52" t="s">
        <v>44</v>
      </c>
      <c r="W63" s="52" t="s">
        <v>44</v>
      </c>
      <c r="X63" s="52" t="s">
        <v>44</v>
      </c>
      <c r="Y63" s="52" t="s">
        <v>44</v>
      </c>
      <c r="Z63" s="52" t="s">
        <v>44</v>
      </c>
      <c r="AA63" s="52" t="s">
        <v>44</v>
      </c>
      <c r="AB63" s="52" t="s">
        <v>44</v>
      </c>
      <c r="AC63" s="52" t="s">
        <v>44</v>
      </c>
      <c r="AD63" s="52" t="s">
        <v>44</v>
      </c>
      <c r="AE63" s="52" t="s">
        <v>44</v>
      </c>
      <c r="AF63" s="52" t="s">
        <v>44</v>
      </c>
      <c r="AG63" s="52" t="s">
        <v>44</v>
      </c>
      <c r="AH63" s="52" t="s">
        <v>44</v>
      </c>
      <c r="AI63" s="52" t="s">
        <v>44</v>
      </c>
      <c r="AJ63" s="52" t="s">
        <v>44</v>
      </c>
      <c r="AK63" s="52" t="s">
        <v>44</v>
      </c>
      <c r="AL63" s="52" t="s">
        <v>44</v>
      </c>
      <c r="AM63" s="53"/>
      <c r="AN63" s="49"/>
      <c r="AO63" s="9"/>
      <c r="AP63" s="58"/>
    </row>
    <row r="64" spans="1:42" ht="18.75" x14ac:dyDescent="0.15">
      <c r="A64" s="54"/>
      <c r="B64" s="54"/>
      <c r="F64" s="50" t="s">
        <v>174</v>
      </c>
      <c r="G64" s="56" t="s">
        <v>124</v>
      </c>
      <c r="H64" s="52" t="s">
        <v>145</v>
      </c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3"/>
      <c r="AN64" s="49"/>
      <c r="AO64" s="9"/>
      <c r="AP64" s="58"/>
    </row>
    <row r="65" spans="1:42" ht="18.75" x14ac:dyDescent="0.15">
      <c r="A65" s="54"/>
      <c r="B65" s="54"/>
      <c r="F65" s="50" t="s">
        <v>175</v>
      </c>
      <c r="G65" s="56" t="s">
        <v>127</v>
      </c>
      <c r="H65" s="52" t="s">
        <v>145</v>
      </c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3"/>
      <c r="AN65" s="49"/>
      <c r="AO65" s="9"/>
      <c r="AP65" s="58"/>
    </row>
    <row r="66" spans="1:42" ht="18.75" x14ac:dyDescent="0.15">
      <c r="A66" s="54"/>
      <c r="B66" s="54"/>
      <c r="F66" s="50" t="s">
        <v>176</v>
      </c>
      <c r="G66" s="55" t="s">
        <v>177</v>
      </c>
      <c r="H66" s="52" t="s">
        <v>44</v>
      </c>
      <c r="I66" s="52" t="s">
        <v>44</v>
      </c>
      <c r="J66" s="52" t="s">
        <v>44</v>
      </c>
      <c r="K66" s="52" t="s">
        <v>44</v>
      </c>
      <c r="L66" s="52" t="s">
        <v>44</v>
      </c>
      <c r="M66" s="52" t="s">
        <v>44</v>
      </c>
      <c r="N66" s="52" t="s">
        <v>44</v>
      </c>
      <c r="O66" s="52" t="s">
        <v>44</v>
      </c>
      <c r="P66" s="52" t="s">
        <v>44</v>
      </c>
      <c r="Q66" s="52" t="s">
        <v>44</v>
      </c>
      <c r="R66" s="52" t="s">
        <v>44</v>
      </c>
      <c r="S66" s="52" t="s">
        <v>44</v>
      </c>
      <c r="T66" s="52" t="s">
        <v>44</v>
      </c>
      <c r="U66" s="52" t="s">
        <v>44</v>
      </c>
      <c r="V66" s="52" t="s">
        <v>44</v>
      </c>
      <c r="W66" s="52" t="s">
        <v>44</v>
      </c>
      <c r="X66" s="52" t="s">
        <v>44</v>
      </c>
      <c r="Y66" s="52" t="s">
        <v>44</v>
      </c>
      <c r="Z66" s="52" t="s">
        <v>44</v>
      </c>
      <c r="AA66" s="52" t="s">
        <v>44</v>
      </c>
      <c r="AB66" s="52" t="s">
        <v>44</v>
      </c>
      <c r="AC66" s="52" t="s">
        <v>44</v>
      </c>
      <c r="AD66" s="52" t="s">
        <v>44</v>
      </c>
      <c r="AE66" s="52" t="s">
        <v>44</v>
      </c>
      <c r="AF66" s="52" t="s">
        <v>44</v>
      </c>
      <c r="AG66" s="52" t="s">
        <v>44</v>
      </c>
      <c r="AH66" s="52" t="s">
        <v>44</v>
      </c>
      <c r="AI66" s="52" t="s">
        <v>44</v>
      </c>
      <c r="AJ66" s="52" t="s">
        <v>44</v>
      </c>
      <c r="AK66" s="52" t="s">
        <v>44</v>
      </c>
      <c r="AL66" s="52" t="s">
        <v>44</v>
      </c>
      <c r="AM66" s="53"/>
      <c r="AN66" s="49"/>
      <c r="AO66" s="9"/>
      <c r="AP66" s="58"/>
    </row>
    <row r="67" spans="1:42" ht="18.75" x14ac:dyDescent="0.15">
      <c r="A67" s="54"/>
      <c r="B67" s="54"/>
      <c r="F67" s="50" t="s">
        <v>178</v>
      </c>
      <c r="G67" s="56" t="s">
        <v>124</v>
      </c>
      <c r="H67" s="52" t="s">
        <v>179</v>
      </c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3"/>
      <c r="AN67" s="49"/>
      <c r="AO67" s="9"/>
      <c r="AP67" s="58"/>
    </row>
    <row r="68" spans="1:42" ht="18.75" x14ac:dyDescent="0.15">
      <c r="A68" s="54"/>
      <c r="B68" s="54"/>
      <c r="F68" s="50" t="s">
        <v>180</v>
      </c>
      <c r="G68" s="56" t="s">
        <v>127</v>
      </c>
      <c r="H68" s="52" t="s">
        <v>179</v>
      </c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3"/>
      <c r="AN68" s="49"/>
      <c r="AO68" s="9"/>
      <c r="AP68" s="58"/>
    </row>
    <row r="69" spans="1:42" ht="18.75" x14ac:dyDescent="0.15">
      <c r="A69" s="54"/>
      <c r="B69" s="54"/>
      <c r="F69" s="50" t="s">
        <v>181</v>
      </c>
      <c r="G69" s="55" t="s">
        <v>182</v>
      </c>
      <c r="H69" s="52" t="s">
        <v>44</v>
      </c>
      <c r="I69" s="52" t="s">
        <v>44</v>
      </c>
      <c r="J69" s="52" t="s">
        <v>44</v>
      </c>
      <c r="K69" s="52" t="s">
        <v>44</v>
      </c>
      <c r="L69" s="52" t="s">
        <v>44</v>
      </c>
      <c r="M69" s="52" t="s">
        <v>44</v>
      </c>
      <c r="N69" s="52" t="s">
        <v>44</v>
      </c>
      <c r="O69" s="52" t="s">
        <v>44</v>
      </c>
      <c r="P69" s="52" t="s">
        <v>44</v>
      </c>
      <c r="Q69" s="52" t="s">
        <v>44</v>
      </c>
      <c r="R69" s="52" t="s">
        <v>44</v>
      </c>
      <c r="S69" s="52" t="s">
        <v>44</v>
      </c>
      <c r="T69" s="52" t="s">
        <v>44</v>
      </c>
      <c r="U69" s="52" t="s">
        <v>44</v>
      </c>
      <c r="V69" s="52" t="s">
        <v>44</v>
      </c>
      <c r="W69" s="52" t="s">
        <v>44</v>
      </c>
      <c r="X69" s="52" t="s">
        <v>44</v>
      </c>
      <c r="Y69" s="52" t="s">
        <v>44</v>
      </c>
      <c r="Z69" s="52" t="s">
        <v>44</v>
      </c>
      <c r="AA69" s="52" t="s">
        <v>44</v>
      </c>
      <c r="AB69" s="52" t="s">
        <v>44</v>
      </c>
      <c r="AC69" s="52" t="s">
        <v>44</v>
      </c>
      <c r="AD69" s="52" t="s">
        <v>44</v>
      </c>
      <c r="AE69" s="52" t="s">
        <v>44</v>
      </c>
      <c r="AF69" s="52" t="s">
        <v>44</v>
      </c>
      <c r="AG69" s="52" t="s">
        <v>44</v>
      </c>
      <c r="AH69" s="52" t="s">
        <v>44</v>
      </c>
      <c r="AI69" s="52" t="s">
        <v>44</v>
      </c>
      <c r="AJ69" s="52" t="s">
        <v>44</v>
      </c>
      <c r="AK69" s="52" t="s">
        <v>44</v>
      </c>
      <c r="AL69" s="52" t="s">
        <v>44</v>
      </c>
      <c r="AM69" s="53"/>
      <c r="AN69" s="49"/>
      <c r="AO69" s="9"/>
      <c r="AP69" s="58"/>
    </row>
    <row r="70" spans="1:42" ht="18.75" x14ac:dyDescent="0.15">
      <c r="A70" s="54"/>
      <c r="B70" s="54"/>
      <c r="F70" s="50" t="s">
        <v>183</v>
      </c>
      <c r="G70" s="56" t="s">
        <v>124</v>
      </c>
      <c r="H70" s="52" t="s">
        <v>184</v>
      </c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3"/>
      <c r="AN70" s="49"/>
      <c r="AO70" s="9"/>
      <c r="AP70" s="58"/>
    </row>
    <row r="71" spans="1:42" ht="18.75" x14ac:dyDescent="0.15">
      <c r="A71" s="54"/>
      <c r="B71" s="54"/>
      <c r="F71" s="50" t="s">
        <v>185</v>
      </c>
      <c r="G71" s="56" t="s">
        <v>127</v>
      </c>
      <c r="H71" s="52" t="s">
        <v>184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3"/>
      <c r="AN71" s="49"/>
      <c r="AO71" s="9"/>
      <c r="AP71" s="58"/>
    </row>
    <row r="72" spans="1:42" ht="18.75" x14ac:dyDescent="0.15">
      <c r="A72" s="54"/>
      <c r="B72" s="54"/>
      <c r="F72" s="50" t="s">
        <v>186</v>
      </c>
      <c r="G72" s="55" t="s">
        <v>187</v>
      </c>
      <c r="H72" s="52" t="s">
        <v>44</v>
      </c>
      <c r="I72" s="52" t="s">
        <v>44</v>
      </c>
      <c r="J72" s="52" t="s">
        <v>44</v>
      </c>
      <c r="K72" s="52" t="s">
        <v>44</v>
      </c>
      <c r="L72" s="52" t="s">
        <v>44</v>
      </c>
      <c r="M72" s="52" t="s">
        <v>44</v>
      </c>
      <c r="N72" s="52" t="s">
        <v>44</v>
      </c>
      <c r="O72" s="52" t="s">
        <v>44</v>
      </c>
      <c r="P72" s="52" t="s">
        <v>44</v>
      </c>
      <c r="Q72" s="52" t="s">
        <v>44</v>
      </c>
      <c r="R72" s="52" t="s">
        <v>44</v>
      </c>
      <c r="S72" s="52" t="s">
        <v>44</v>
      </c>
      <c r="T72" s="52" t="s">
        <v>44</v>
      </c>
      <c r="U72" s="52" t="s">
        <v>44</v>
      </c>
      <c r="V72" s="52" t="s">
        <v>44</v>
      </c>
      <c r="W72" s="52" t="s">
        <v>44</v>
      </c>
      <c r="X72" s="52" t="s">
        <v>44</v>
      </c>
      <c r="Y72" s="52" t="s">
        <v>44</v>
      </c>
      <c r="Z72" s="52" t="s">
        <v>44</v>
      </c>
      <c r="AA72" s="52" t="s">
        <v>44</v>
      </c>
      <c r="AB72" s="52" t="s">
        <v>44</v>
      </c>
      <c r="AC72" s="52" t="s">
        <v>44</v>
      </c>
      <c r="AD72" s="52" t="s">
        <v>44</v>
      </c>
      <c r="AE72" s="52" t="s">
        <v>44</v>
      </c>
      <c r="AF72" s="52" t="s">
        <v>44</v>
      </c>
      <c r="AG72" s="52" t="s">
        <v>44</v>
      </c>
      <c r="AH72" s="52" t="s">
        <v>44</v>
      </c>
      <c r="AI72" s="52" t="s">
        <v>44</v>
      </c>
      <c r="AJ72" s="52" t="s">
        <v>44</v>
      </c>
      <c r="AK72" s="52" t="s">
        <v>44</v>
      </c>
      <c r="AL72" s="52" t="s">
        <v>44</v>
      </c>
      <c r="AM72" s="53"/>
      <c r="AN72" s="49"/>
      <c r="AO72" s="9"/>
      <c r="AP72" s="58"/>
    </row>
    <row r="73" spans="1:42" ht="18.75" x14ac:dyDescent="0.15">
      <c r="A73" s="54"/>
      <c r="B73" s="54"/>
      <c r="F73" s="50" t="s">
        <v>188</v>
      </c>
      <c r="G73" s="56" t="s">
        <v>124</v>
      </c>
      <c r="H73" s="52" t="s">
        <v>184</v>
      </c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3"/>
      <c r="AN73" s="49"/>
      <c r="AO73" s="9"/>
      <c r="AP73" s="58"/>
    </row>
    <row r="74" spans="1:42" ht="18.75" x14ac:dyDescent="0.15">
      <c r="A74" s="54"/>
      <c r="B74" s="54"/>
      <c r="F74" s="50" t="s">
        <v>189</v>
      </c>
      <c r="G74" s="56" t="s">
        <v>127</v>
      </c>
      <c r="H74" s="52" t="s">
        <v>184</v>
      </c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3"/>
      <c r="AN74" s="49"/>
      <c r="AO74" s="9"/>
      <c r="AP74" s="58"/>
    </row>
    <row r="75" spans="1:42" ht="18.75" x14ac:dyDescent="0.15">
      <c r="A75" s="54"/>
      <c r="B75" s="54"/>
      <c r="F75" s="50" t="s">
        <v>190</v>
      </c>
      <c r="G75" s="55" t="s">
        <v>191</v>
      </c>
      <c r="H75" s="52" t="s">
        <v>44</v>
      </c>
      <c r="I75" s="52" t="s">
        <v>44</v>
      </c>
      <c r="J75" s="52" t="s">
        <v>44</v>
      </c>
      <c r="K75" s="52" t="s">
        <v>44</v>
      </c>
      <c r="L75" s="52" t="s">
        <v>44</v>
      </c>
      <c r="M75" s="52" t="s">
        <v>44</v>
      </c>
      <c r="N75" s="52" t="s">
        <v>44</v>
      </c>
      <c r="O75" s="52" t="s">
        <v>44</v>
      </c>
      <c r="P75" s="52" t="s">
        <v>44</v>
      </c>
      <c r="Q75" s="52" t="s">
        <v>44</v>
      </c>
      <c r="R75" s="52" t="s">
        <v>44</v>
      </c>
      <c r="S75" s="52" t="s">
        <v>44</v>
      </c>
      <c r="T75" s="52" t="s">
        <v>44</v>
      </c>
      <c r="U75" s="52" t="s">
        <v>44</v>
      </c>
      <c r="V75" s="52" t="s">
        <v>44</v>
      </c>
      <c r="W75" s="52" t="s">
        <v>44</v>
      </c>
      <c r="X75" s="52" t="s">
        <v>44</v>
      </c>
      <c r="Y75" s="52" t="s">
        <v>44</v>
      </c>
      <c r="Z75" s="52" t="s">
        <v>44</v>
      </c>
      <c r="AA75" s="52" t="s">
        <v>44</v>
      </c>
      <c r="AB75" s="52" t="s">
        <v>44</v>
      </c>
      <c r="AC75" s="52" t="s">
        <v>44</v>
      </c>
      <c r="AD75" s="52" t="s">
        <v>44</v>
      </c>
      <c r="AE75" s="52" t="s">
        <v>44</v>
      </c>
      <c r="AF75" s="52" t="s">
        <v>44</v>
      </c>
      <c r="AG75" s="52" t="s">
        <v>44</v>
      </c>
      <c r="AH75" s="52" t="s">
        <v>44</v>
      </c>
      <c r="AI75" s="52" t="s">
        <v>44</v>
      </c>
      <c r="AJ75" s="52" t="s">
        <v>44</v>
      </c>
      <c r="AK75" s="52" t="s">
        <v>44</v>
      </c>
      <c r="AL75" s="52" t="s">
        <v>44</v>
      </c>
      <c r="AM75" s="53"/>
      <c r="AN75" s="49"/>
      <c r="AO75" s="9"/>
      <c r="AP75" s="58"/>
    </row>
    <row r="76" spans="1:42" ht="18.75" x14ac:dyDescent="0.15">
      <c r="A76" s="54"/>
      <c r="B76" s="54"/>
      <c r="F76" s="50" t="s">
        <v>192</v>
      </c>
      <c r="G76" s="56" t="s">
        <v>124</v>
      </c>
      <c r="H76" s="52" t="s">
        <v>193</v>
      </c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3"/>
      <c r="AN76" s="49"/>
      <c r="AO76" s="9" t="s">
        <v>194</v>
      </c>
      <c r="AP76" s="58"/>
    </row>
    <row r="77" spans="1:42" ht="18.75" x14ac:dyDescent="0.15">
      <c r="A77" s="54"/>
      <c r="B77" s="54"/>
      <c r="F77" s="50" t="s">
        <v>195</v>
      </c>
      <c r="G77" s="56" t="s">
        <v>127</v>
      </c>
      <c r="H77" s="52" t="s">
        <v>193</v>
      </c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3"/>
      <c r="AN77" s="49"/>
      <c r="AO77" s="9" t="s">
        <v>196</v>
      </c>
      <c r="AP77" s="58"/>
    </row>
    <row r="78" spans="1:42" ht="18.75" x14ac:dyDescent="0.15">
      <c r="A78" s="54"/>
      <c r="B78" s="54"/>
      <c r="F78" s="50" t="s">
        <v>197</v>
      </c>
      <c r="G78" s="55" t="s">
        <v>198</v>
      </c>
      <c r="H78" s="52" t="s">
        <v>44</v>
      </c>
      <c r="I78" s="52" t="s">
        <v>44</v>
      </c>
      <c r="J78" s="52" t="s">
        <v>44</v>
      </c>
      <c r="K78" s="52" t="s">
        <v>44</v>
      </c>
      <c r="L78" s="52" t="s">
        <v>44</v>
      </c>
      <c r="M78" s="52" t="s">
        <v>44</v>
      </c>
      <c r="N78" s="52" t="s">
        <v>44</v>
      </c>
      <c r="O78" s="52" t="s">
        <v>44</v>
      </c>
      <c r="P78" s="52" t="s">
        <v>44</v>
      </c>
      <c r="Q78" s="52" t="s">
        <v>44</v>
      </c>
      <c r="R78" s="52" t="s">
        <v>44</v>
      </c>
      <c r="S78" s="52" t="s">
        <v>44</v>
      </c>
      <c r="T78" s="52" t="s">
        <v>44</v>
      </c>
      <c r="U78" s="52" t="s">
        <v>44</v>
      </c>
      <c r="V78" s="52" t="s">
        <v>44</v>
      </c>
      <c r="W78" s="52" t="s">
        <v>44</v>
      </c>
      <c r="X78" s="52" t="s">
        <v>44</v>
      </c>
      <c r="Y78" s="52" t="s">
        <v>44</v>
      </c>
      <c r="Z78" s="52" t="s">
        <v>44</v>
      </c>
      <c r="AA78" s="52" t="s">
        <v>44</v>
      </c>
      <c r="AB78" s="52" t="s">
        <v>44</v>
      </c>
      <c r="AC78" s="52" t="s">
        <v>44</v>
      </c>
      <c r="AD78" s="52" t="s">
        <v>44</v>
      </c>
      <c r="AE78" s="52" t="s">
        <v>44</v>
      </c>
      <c r="AF78" s="52" t="s">
        <v>44</v>
      </c>
      <c r="AG78" s="52" t="s">
        <v>44</v>
      </c>
      <c r="AH78" s="52" t="s">
        <v>44</v>
      </c>
      <c r="AI78" s="52" t="s">
        <v>44</v>
      </c>
      <c r="AJ78" s="52" t="s">
        <v>44</v>
      </c>
      <c r="AK78" s="52" t="s">
        <v>44</v>
      </c>
      <c r="AL78" s="52" t="s">
        <v>44</v>
      </c>
      <c r="AM78" s="53"/>
      <c r="AN78" s="49"/>
      <c r="AO78" s="9"/>
      <c r="AP78" s="58"/>
    </row>
    <row r="79" spans="1:42" ht="18.75" x14ac:dyDescent="0.15">
      <c r="A79" s="54"/>
      <c r="B79" s="54"/>
      <c r="F79" s="50" t="s">
        <v>199</v>
      </c>
      <c r="G79" s="56" t="s">
        <v>124</v>
      </c>
      <c r="H79" s="52" t="s">
        <v>200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3"/>
      <c r="AN79" s="49"/>
      <c r="AO79" s="9" t="s">
        <v>201</v>
      </c>
      <c r="AP79" s="58"/>
    </row>
    <row r="80" spans="1:42" ht="18.75" x14ac:dyDescent="0.15">
      <c r="A80" s="54"/>
      <c r="B80" s="54"/>
      <c r="F80" s="50" t="s">
        <v>202</v>
      </c>
      <c r="G80" s="56" t="s">
        <v>127</v>
      </c>
      <c r="H80" s="52" t="s">
        <v>200</v>
      </c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3"/>
      <c r="AN80" s="49"/>
      <c r="AO80" s="9" t="s">
        <v>203</v>
      </c>
      <c r="AP80" s="58"/>
    </row>
    <row r="81" spans="1:42" ht="18.75" x14ac:dyDescent="0.15">
      <c r="A81" s="54"/>
      <c r="B81" s="54"/>
      <c r="F81" s="50" t="s">
        <v>204</v>
      </c>
      <c r="G81" s="55" t="s">
        <v>205</v>
      </c>
      <c r="H81" s="52" t="s">
        <v>44</v>
      </c>
      <c r="I81" s="52" t="s">
        <v>44</v>
      </c>
      <c r="J81" s="52" t="s">
        <v>44</v>
      </c>
      <c r="K81" s="52" t="s">
        <v>44</v>
      </c>
      <c r="L81" s="52" t="s">
        <v>44</v>
      </c>
      <c r="M81" s="52" t="s">
        <v>44</v>
      </c>
      <c r="N81" s="52" t="s">
        <v>44</v>
      </c>
      <c r="O81" s="52" t="s">
        <v>44</v>
      </c>
      <c r="P81" s="52" t="s">
        <v>44</v>
      </c>
      <c r="Q81" s="52" t="s">
        <v>44</v>
      </c>
      <c r="R81" s="52" t="s">
        <v>44</v>
      </c>
      <c r="S81" s="52" t="s">
        <v>44</v>
      </c>
      <c r="T81" s="52" t="s">
        <v>44</v>
      </c>
      <c r="U81" s="52" t="s">
        <v>44</v>
      </c>
      <c r="V81" s="52" t="s">
        <v>44</v>
      </c>
      <c r="W81" s="52" t="s">
        <v>44</v>
      </c>
      <c r="X81" s="52" t="s">
        <v>44</v>
      </c>
      <c r="Y81" s="52" t="s">
        <v>44</v>
      </c>
      <c r="Z81" s="52" t="s">
        <v>44</v>
      </c>
      <c r="AA81" s="52" t="s">
        <v>44</v>
      </c>
      <c r="AB81" s="52" t="s">
        <v>44</v>
      </c>
      <c r="AC81" s="52" t="s">
        <v>44</v>
      </c>
      <c r="AD81" s="52" t="s">
        <v>44</v>
      </c>
      <c r="AE81" s="52" t="s">
        <v>44</v>
      </c>
      <c r="AF81" s="52" t="s">
        <v>44</v>
      </c>
      <c r="AG81" s="52" t="s">
        <v>44</v>
      </c>
      <c r="AH81" s="52" t="s">
        <v>44</v>
      </c>
      <c r="AI81" s="52" t="s">
        <v>44</v>
      </c>
      <c r="AJ81" s="52" t="s">
        <v>44</v>
      </c>
      <c r="AK81" s="52" t="s">
        <v>44</v>
      </c>
      <c r="AL81" s="52" t="s">
        <v>44</v>
      </c>
      <c r="AM81" s="53"/>
      <c r="AN81" s="49"/>
      <c r="AO81" s="9" t="s">
        <v>206</v>
      </c>
      <c r="AP81" s="58"/>
    </row>
    <row r="82" spans="1:42" ht="22.5" x14ac:dyDescent="0.15">
      <c r="A82" s="54"/>
      <c r="B82" s="54"/>
      <c r="F82" s="50" t="s">
        <v>207</v>
      </c>
      <c r="G82" s="56" t="s">
        <v>124</v>
      </c>
      <c r="H82" s="52" t="s">
        <v>208</v>
      </c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3"/>
      <c r="AN82" s="49"/>
      <c r="AO82" s="9" t="s">
        <v>209</v>
      </c>
      <c r="AP82" s="58"/>
    </row>
    <row r="83" spans="1:42" ht="22.5" x14ac:dyDescent="0.15">
      <c r="A83" s="54"/>
      <c r="B83" s="54"/>
      <c r="F83" s="50" t="s">
        <v>210</v>
      </c>
      <c r="G83" s="56" t="s">
        <v>127</v>
      </c>
      <c r="H83" s="52" t="s">
        <v>208</v>
      </c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3"/>
      <c r="AN83" s="49"/>
      <c r="AO83" s="9" t="s">
        <v>211</v>
      </c>
      <c r="AP83" s="58"/>
    </row>
    <row r="84" spans="1:42" ht="18.75" hidden="1" x14ac:dyDescent="0.15">
      <c r="A84" s="54"/>
      <c r="B84" s="78" t="s">
        <v>204</v>
      </c>
      <c r="F84" s="50" t="str">
        <f>B84</f>
        <v>9.16</v>
      </c>
      <c r="G84" s="59"/>
      <c r="H84" s="60"/>
      <c r="I84" s="52" t="s">
        <v>44</v>
      </c>
      <c r="J84" s="52" t="s">
        <v>44</v>
      </c>
      <c r="K84" s="52" t="s">
        <v>44</v>
      </c>
      <c r="L84" s="52" t="s">
        <v>44</v>
      </c>
      <c r="M84" s="52" t="s">
        <v>44</v>
      </c>
      <c r="N84" s="52" t="s">
        <v>44</v>
      </c>
      <c r="O84" s="52" t="s">
        <v>44</v>
      </c>
      <c r="P84" s="52" t="s">
        <v>44</v>
      </c>
      <c r="Q84" s="52" t="s">
        <v>44</v>
      </c>
      <c r="R84" s="52" t="s">
        <v>44</v>
      </c>
      <c r="S84" s="52" t="s">
        <v>44</v>
      </c>
      <c r="T84" s="52" t="s">
        <v>44</v>
      </c>
      <c r="U84" s="52" t="s">
        <v>44</v>
      </c>
      <c r="V84" s="52" t="s">
        <v>44</v>
      </c>
      <c r="W84" s="52" t="s">
        <v>44</v>
      </c>
      <c r="X84" s="52" t="s">
        <v>44</v>
      </c>
      <c r="Y84" s="52" t="s">
        <v>44</v>
      </c>
      <c r="Z84" s="52" t="s">
        <v>44</v>
      </c>
      <c r="AA84" s="52" t="s">
        <v>44</v>
      </c>
      <c r="AB84" s="52" t="s">
        <v>44</v>
      </c>
      <c r="AC84" s="52" t="s">
        <v>44</v>
      </c>
      <c r="AD84" s="52" t="s">
        <v>44</v>
      </c>
      <c r="AE84" s="52" t="s">
        <v>44</v>
      </c>
      <c r="AF84" s="52" t="s">
        <v>44</v>
      </c>
      <c r="AG84" s="52" t="s">
        <v>44</v>
      </c>
      <c r="AH84" s="52" t="s">
        <v>44</v>
      </c>
      <c r="AI84" s="52" t="s">
        <v>44</v>
      </c>
      <c r="AJ84" s="52" t="s">
        <v>44</v>
      </c>
      <c r="AK84" s="52" t="s">
        <v>44</v>
      </c>
      <c r="AL84" s="52" t="s">
        <v>44</v>
      </c>
      <c r="AM84" s="53"/>
      <c r="AN84" s="49"/>
      <c r="AO84" s="9"/>
      <c r="AP84" s="58"/>
    </row>
    <row r="85" spans="1:42" ht="18.75" hidden="1" x14ac:dyDescent="0.15">
      <c r="A85" s="54"/>
      <c r="B85" s="78"/>
      <c r="F85" s="61" t="str">
        <f>B84&amp;".1"</f>
        <v>9.16.1</v>
      </c>
      <c r="G85" s="56" t="s">
        <v>124</v>
      </c>
      <c r="H85" s="61" t="str">
        <f>IF(H84="","x",H84)</f>
        <v>x</v>
      </c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3"/>
      <c r="AN85" s="49"/>
      <c r="AO85" s="9"/>
      <c r="AP85" s="58"/>
    </row>
    <row r="86" spans="1:42" ht="18.75" hidden="1" x14ac:dyDescent="0.15">
      <c r="A86" s="54"/>
      <c r="B86" s="78"/>
      <c r="F86" s="61" t="str">
        <f>B84&amp;".2"</f>
        <v>9.16.2</v>
      </c>
      <c r="G86" s="56" t="s">
        <v>127</v>
      </c>
      <c r="H86" s="61" t="str">
        <f>IF(H84="","x",H84)</f>
        <v>x</v>
      </c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3"/>
      <c r="AN86" s="49"/>
      <c r="AO86" s="9"/>
      <c r="AP86" s="58"/>
    </row>
    <row r="87" spans="1:42" ht="18.75" x14ac:dyDescent="0.15">
      <c r="F87" s="62"/>
      <c r="G87" s="63" t="s">
        <v>212</v>
      </c>
      <c r="H87" s="63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41"/>
      <c r="AN87" s="49"/>
      <c r="AO87" s="9"/>
      <c r="AP87" s="58"/>
    </row>
    <row r="88" spans="1:42" ht="22.5" x14ac:dyDescent="0.15">
      <c r="B88" s="2" t="s">
        <v>213</v>
      </c>
      <c r="F88" s="19" t="s">
        <v>214</v>
      </c>
      <c r="G88" s="20" t="s">
        <v>215</v>
      </c>
      <c r="H88" s="21" t="s">
        <v>44</v>
      </c>
      <c r="I88" s="21" t="s">
        <v>44</v>
      </c>
      <c r="J88" s="21" t="s">
        <v>44</v>
      </c>
      <c r="K88" s="21" t="s">
        <v>44</v>
      </c>
      <c r="L88" s="21" t="s">
        <v>44</v>
      </c>
      <c r="M88" s="21" t="s">
        <v>44</v>
      </c>
      <c r="N88" s="21" t="s">
        <v>44</v>
      </c>
      <c r="O88" s="21" t="s">
        <v>44</v>
      </c>
      <c r="P88" s="21" t="s">
        <v>44</v>
      </c>
      <c r="Q88" s="21" t="s">
        <v>44</v>
      </c>
      <c r="R88" s="21" t="s">
        <v>44</v>
      </c>
      <c r="S88" s="21" t="s">
        <v>44</v>
      </c>
      <c r="T88" s="21" t="s">
        <v>44</v>
      </c>
      <c r="U88" s="21" t="s">
        <v>44</v>
      </c>
      <c r="V88" s="21" t="s">
        <v>44</v>
      </c>
      <c r="W88" s="21" t="s">
        <v>44</v>
      </c>
      <c r="X88" s="21" t="s">
        <v>44</v>
      </c>
      <c r="Y88" s="21" t="s">
        <v>44</v>
      </c>
      <c r="Z88" s="21" t="s">
        <v>44</v>
      </c>
      <c r="AA88" s="21" t="s">
        <v>44</v>
      </c>
      <c r="AB88" s="21" t="s">
        <v>44</v>
      </c>
      <c r="AC88" s="21" t="s">
        <v>44</v>
      </c>
      <c r="AD88" s="21" t="s">
        <v>44</v>
      </c>
      <c r="AE88" s="21" t="s">
        <v>44</v>
      </c>
      <c r="AF88" s="21" t="s">
        <v>44</v>
      </c>
      <c r="AG88" s="21" t="s">
        <v>44</v>
      </c>
      <c r="AH88" s="21" t="s">
        <v>44</v>
      </c>
      <c r="AI88" s="21" t="s">
        <v>44</v>
      </c>
      <c r="AJ88" s="21" t="s">
        <v>44</v>
      </c>
      <c r="AK88" s="21" t="s">
        <v>44</v>
      </c>
      <c r="AL88" s="21" t="s">
        <v>44</v>
      </c>
      <c r="AM88" s="65"/>
      <c r="AN88" s="49"/>
      <c r="AO88" s="9"/>
      <c r="AP88" s="58"/>
    </row>
    <row r="89" spans="1:42" ht="22.5" x14ac:dyDescent="0.15">
      <c r="B89" s="78" t="s">
        <v>216</v>
      </c>
      <c r="F89" s="19" t="str">
        <f>B89</f>
        <v>10.0</v>
      </c>
      <c r="G89" s="26" t="s">
        <v>217</v>
      </c>
      <c r="H89" s="21" t="s">
        <v>104</v>
      </c>
      <c r="I89" s="28">
        <f>SUM(I90:I93)</f>
        <v>0</v>
      </c>
      <c r="J89" s="28">
        <f>SUM(J90:J93)</f>
        <v>0</v>
      </c>
      <c r="K89" s="28">
        <f t="shared" ref="K89:AL89" si="5">SUM(K90:K93)</f>
        <v>0</v>
      </c>
      <c r="L89" s="28">
        <f t="shared" si="5"/>
        <v>0</v>
      </c>
      <c r="M89" s="28">
        <f t="shared" si="5"/>
        <v>0</v>
      </c>
      <c r="N89" s="28">
        <f t="shared" si="5"/>
        <v>0</v>
      </c>
      <c r="O89" s="28">
        <f t="shared" si="5"/>
        <v>0</v>
      </c>
      <c r="P89" s="28">
        <f t="shared" si="5"/>
        <v>0</v>
      </c>
      <c r="Q89" s="28">
        <f t="shared" si="5"/>
        <v>0</v>
      </c>
      <c r="R89" s="28">
        <f t="shared" si="5"/>
        <v>0</v>
      </c>
      <c r="S89" s="28">
        <f t="shared" si="5"/>
        <v>0</v>
      </c>
      <c r="T89" s="28">
        <f t="shared" si="5"/>
        <v>0</v>
      </c>
      <c r="U89" s="28">
        <f t="shared" si="5"/>
        <v>0</v>
      </c>
      <c r="V89" s="28">
        <f t="shared" si="5"/>
        <v>0</v>
      </c>
      <c r="W89" s="28">
        <f t="shared" si="5"/>
        <v>0</v>
      </c>
      <c r="X89" s="28">
        <f t="shared" si="5"/>
        <v>0</v>
      </c>
      <c r="Y89" s="28">
        <f t="shared" si="5"/>
        <v>0</v>
      </c>
      <c r="Z89" s="28">
        <f t="shared" si="5"/>
        <v>0</v>
      </c>
      <c r="AA89" s="28">
        <f t="shared" si="5"/>
        <v>0</v>
      </c>
      <c r="AB89" s="28">
        <f t="shared" si="5"/>
        <v>0</v>
      </c>
      <c r="AC89" s="28">
        <f t="shared" si="5"/>
        <v>0</v>
      </c>
      <c r="AD89" s="28">
        <f t="shared" si="5"/>
        <v>0</v>
      </c>
      <c r="AE89" s="28">
        <f t="shared" si="5"/>
        <v>0</v>
      </c>
      <c r="AF89" s="28">
        <f t="shared" si="5"/>
        <v>0</v>
      </c>
      <c r="AG89" s="28">
        <f t="shared" si="5"/>
        <v>0</v>
      </c>
      <c r="AH89" s="28">
        <f t="shared" si="5"/>
        <v>0</v>
      </c>
      <c r="AI89" s="28">
        <f t="shared" si="5"/>
        <v>0</v>
      </c>
      <c r="AJ89" s="28">
        <f t="shared" si="5"/>
        <v>0</v>
      </c>
      <c r="AK89" s="28">
        <f t="shared" si="5"/>
        <v>0</v>
      </c>
      <c r="AL89" s="28">
        <f t="shared" si="5"/>
        <v>0</v>
      </c>
      <c r="AM89" s="65"/>
      <c r="AN89" s="49"/>
      <c r="AO89" s="9" t="s">
        <v>218</v>
      </c>
      <c r="AP89" s="58"/>
    </row>
    <row r="90" spans="1:42" ht="18.75" x14ac:dyDescent="0.15">
      <c r="B90" s="78"/>
      <c r="F90" s="45" t="str">
        <f>B89&amp;".1"</f>
        <v>10.0.1</v>
      </c>
      <c r="G90" s="66" t="s">
        <v>219</v>
      </c>
      <c r="H90" s="21" t="s">
        <v>104</v>
      </c>
      <c r="I90" s="28">
        <f t="shared" ref="I90:AL93" si="6">SUMIF($G$94:$G$104,$G90,I$94:I$104)</f>
        <v>0</v>
      </c>
      <c r="J90" s="28">
        <f t="shared" si="6"/>
        <v>0</v>
      </c>
      <c r="K90" s="28">
        <f t="shared" si="6"/>
        <v>0</v>
      </c>
      <c r="L90" s="28">
        <f t="shared" si="6"/>
        <v>0</v>
      </c>
      <c r="M90" s="28">
        <f t="shared" si="6"/>
        <v>0</v>
      </c>
      <c r="N90" s="28">
        <f t="shared" si="6"/>
        <v>0</v>
      </c>
      <c r="O90" s="28">
        <f t="shared" si="6"/>
        <v>0</v>
      </c>
      <c r="P90" s="28">
        <f t="shared" si="6"/>
        <v>0</v>
      </c>
      <c r="Q90" s="28">
        <f t="shared" si="6"/>
        <v>0</v>
      </c>
      <c r="R90" s="28">
        <f t="shared" si="6"/>
        <v>0</v>
      </c>
      <c r="S90" s="28">
        <f t="shared" si="6"/>
        <v>0</v>
      </c>
      <c r="T90" s="28">
        <f t="shared" si="6"/>
        <v>0</v>
      </c>
      <c r="U90" s="28">
        <f t="shared" si="6"/>
        <v>0</v>
      </c>
      <c r="V90" s="28">
        <f t="shared" si="6"/>
        <v>0</v>
      </c>
      <c r="W90" s="28">
        <f t="shared" si="6"/>
        <v>0</v>
      </c>
      <c r="X90" s="28">
        <f t="shared" si="6"/>
        <v>0</v>
      </c>
      <c r="Y90" s="28">
        <f t="shared" si="6"/>
        <v>0</v>
      </c>
      <c r="Z90" s="28">
        <f t="shared" si="6"/>
        <v>0</v>
      </c>
      <c r="AA90" s="28">
        <f t="shared" si="6"/>
        <v>0</v>
      </c>
      <c r="AB90" s="28">
        <f t="shared" si="6"/>
        <v>0</v>
      </c>
      <c r="AC90" s="28">
        <f t="shared" si="6"/>
        <v>0</v>
      </c>
      <c r="AD90" s="28">
        <f t="shared" si="6"/>
        <v>0</v>
      </c>
      <c r="AE90" s="28">
        <f t="shared" si="6"/>
        <v>0</v>
      </c>
      <c r="AF90" s="28">
        <f t="shared" si="6"/>
        <v>0</v>
      </c>
      <c r="AG90" s="28">
        <f t="shared" si="6"/>
        <v>0</v>
      </c>
      <c r="AH90" s="28">
        <f t="shared" si="6"/>
        <v>0</v>
      </c>
      <c r="AI90" s="28">
        <f t="shared" si="6"/>
        <v>0</v>
      </c>
      <c r="AJ90" s="28">
        <f t="shared" si="6"/>
        <v>0</v>
      </c>
      <c r="AK90" s="28">
        <f t="shared" si="6"/>
        <v>0</v>
      </c>
      <c r="AL90" s="28">
        <f t="shared" si="6"/>
        <v>0</v>
      </c>
      <c r="AM90" s="65"/>
      <c r="AN90" s="49"/>
      <c r="AO90" s="9" t="s">
        <v>220</v>
      </c>
      <c r="AP90" s="58"/>
    </row>
    <row r="91" spans="1:42" ht="18.75" x14ac:dyDescent="0.15">
      <c r="B91" s="78"/>
      <c r="F91" s="45" t="str">
        <f>B89&amp;".2"</f>
        <v>10.0.2</v>
      </c>
      <c r="G91" s="66" t="s">
        <v>221</v>
      </c>
      <c r="H91" s="21" t="s">
        <v>104</v>
      </c>
      <c r="I91" s="28">
        <f t="shared" si="6"/>
        <v>0</v>
      </c>
      <c r="J91" s="28">
        <f t="shared" si="6"/>
        <v>0</v>
      </c>
      <c r="K91" s="28">
        <f t="shared" si="6"/>
        <v>0</v>
      </c>
      <c r="L91" s="28">
        <f t="shared" si="6"/>
        <v>0</v>
      </c>
      <c r="M91" s="28">
        <f t="shared" si="6"/>
        <v>0</v>
      </c>
      <c r="N91" s="28">
        <f t="shared" si="6"/>
        <v>0</v>
      </c>
      <c r="O91" s="28">
        <f t="shared" si="6"/>
        <v>0</v>
      </c>
      <c r="P91" s="28">
        <f t="shared" si="6"/>
        <v>0</v>
      </c>
      <c r="Q91" s="28">
        <f t="shared" si="6"/>
        <v>0</v>
      </c>
      <c r="R91" s="28">
        <f t="shared" si="6"/>
        <v>0</v>
      </c>
      <c r="S91" s="28">
        <f t="shared" si="6"/>
        <v>0</v>
      </c>
      <c r="T91" s="28">
        <f t="shared" si="6"/>
        <v>0</v>
      </c>
      <c r="U91" s="28">
        <f t="shared" si="6"/>
        <v>0</v>
      </c>
      <c r="V91" s="28">
        <f t="shared" si="6"/>
        <v>0</v>
      </c>
      <c r="W91" s="28">
        <f t="shared" si="6"/>
        <v>0</v>
      </c>
      <c r="X91" s="28">
        <f t="shared" si="6"/>
        <v>0</v>
      </c>
      <c r="Y91" s="28">
        <f t="shared" si="6"/>
        <v>0</v>
      </c>
      <c r="Z91" s="28">
        <f t="shared" si="6"/>
        <v>0</v>
      </c>
      <c r="AA91" s="28">
        <f t="shared" si="6"/>
        <v>0</v>
      </c>
      <c r="AB91" s="28">
        <f t="shared" si="6"/>
        <v>0</v>
      </c>
      <c r="AC91" s="28">
        <f t="shared" si="6"/>
        <v>0</v>
      </c>
      <c r="AD91" s="28">
        <f t="shared" si="6"/>
        <v>0</v>
      </c>
      <c r="AE91" s="28">
        <f t="shared" si="6"/>
        <v>0</v>
      </c>
      <c r="AF91" s="28">
        <f t="shared" si="6"/>
        <v>0</v>
      </c>
      <c r="AG91" s="28">
        <f t="shared" si="6"/>
        <v>0</v>
      </c>
      <c r="AH91" s="28">
        <f t="shared" si="6"/>
        <v>0</v>
      </c>
      <c r="AI91" s="28">
        <f t="shared" si="6"/>
        <v>0</v>
      </c>
      <c r="AJ91" s="28">
        <f t="shared" si="6"/>
        <v>0</v>
      </c>
      <c r="AK91" s="28">
        <f t="shared" si="6"/>
        <v>0</v>
      </c>
      <c r="AL91" s="28">
        <f t="shared" si="6"/>
        <v>0</v>
      </c>
      <c r="AM91" s="65"/>
      <c r="AN91" s="49"/>
      <c r="AO91" s="9" t="s">
        <v>222</v>
      </c>
      <c r="AP91" s="58"/>
    </row>
    <row r="92" spans="1:42" ht="18.75" x14ac:dyDescent="0.15">
      <c r="B92" s="78"/>
      <c r="F92" s="45" t="str">
        <f>B89&amp;".3"</f>
        <v>10.0.3</v>
      </c>
      <c r="G92" s="66" t="s">
        <v>223</v>
      </c>
      <c r="H92" s="21" t="s">
        <v>104</v>
      </c>
      <c r="I92" s="28">
        <f t="shared" si="6"/>
        <v>0</v>
      </c>
      <c r="J92" s="28">
        <f t="shared" si="6"/>
        <v>0</v>
      </c>
      <c r="K92" s="28">
        <f t="shared" si="6"/>
        <v>0</v>
      </c>
      <c r="L92" s="28">
        <f t="shared" si="6"/>
        <v>0</v>
      </c>
      <c r="M92" s="28">
        <f t="shared" si="6"/>
        <v>0</v>
      </c>
      <c r="N92" s="28">
        <f t="shared" si="6"/>
        <v>0</v>
      </c>
      <c r="O92" s="28">
        <f t="shared" si="6"/>
        <v>0</v>
      </c>
      <c r="P92" s="28">
        <f t="shared" si="6"/>
        <v>0</v>
      </c>
      <c r="Q92" s="28">
        <f t="shared" si="6"/>
        <v>0</v>
      </c>
      <c r="R92" s="28">
        <f t="shared" si="6"/>
        <v>0</v>
      </c>
      <c r="S92" s="28">
        <f t="shared" si="6"/>
        <v>0</v>
      </c>
      <c r="T92" s="28">
        <f t="shared" si="6"/>
        <v>0</v>
      </c>
      <c r="U92" s="28">
        <f t="shared" si="6"/>
        <v>0</v>
      </c>
      <c r="V92" s="28">
        <f t="shared" si="6"/>
        <v>0</v>
      </c>
      <c r="W92" s="28">
        <f t="shared" si="6"/>
        <v>0</v>
      </c>
      <c r="X92" s="28">
        <f t="shared" si="6"/>
        <v>0</v>
      </c>
      <c r="Y92" s="28">
        <f t="shared" si="6"/>
        <v>0</v>
      </c>
      <c r="Z92" s="28">
        <f t="shared" si="6"/>
        <v>0</v>
      </c>
      <c r="AA92" s="28">
        <f t="shared" si="6"/>
        <v>0</v>
      </c>
      <c r="AB92" s="28">
        <f t="shared" si="6"/>
        <v>0</v>
      </c>
      <c r="AC92" s="28">
        <f t="shared" si="6"/>
        <v>0</v>
      </c>
      <c r="AD92" s="28">
        <f t="shared" si="6"/>
        <v>0</v>
      </c>
      <c r="AE92" s="28">
        <f t="shared" si="6"/>
        <v>0</v>
      </c>
      <c r="AF92" s="28">
        <f t="shared" si="6"/>
        <v>0</v>
      </c>
      <c r="AG92" s="28">
        <f t="shared" si="6"/>
        <v>0</v>
      </c>
      <c r="AH92" s="28">
        <f t="shared" si="6"/>
        <v>0</v>
      </c>
      <c r="AI92" s="28">
        <f t="shared" si="6"/>
        <v>0</v>
      </c>
      <c r="AJ92" s="28">
        <f t="shared" si="6"/>
        <v>0</v>
      </c>
      <c r="AK92" s="28">
        <f t="shared" si="6"/>
        <v>0</v>
      </c>
      <c r="AL92" s="28">
        <f t="shared" si="6"/>
        <v>0</v>
      </c>
      <c r="AM92" s="65"/>
      <c r="AN92" s="49"/>
      <c r="AO92" s="9" t="s">
        <v>224</v>
      </c>
      <c r="AP92" s="58"/>
    </row>
    <row r="93" spans="1:42" ht="18.75" x14ac:dyDescent="0.15">
      <c r="B93" s="78"/>
      <c r="F93" s="45" t="str">
        <f>B89&amp;".4"</f>
        <v>10.0.4</v>
      </c>
      <c r="G93" s="66" t="s">
        <v>225</v>
      </c>
      <c r="H93" s="21" t="s">
        <v>104</v>
      </c>
      <c r="I93" s="28">
        <f t="shared" si="6"/>
        <v>0</v>
      </c>
      <c r="J93" s="28">
        <f t="shared" si="6"/>
        <v>0</v>
      </c>
      <c r="K93" s="28">
        <f t="shared" si="6"/>
        <v>0</v>
      </c>
      <c r="L93" s="28">
        <f t="shared" si="6"/>
        <v>0</v>
      </c>
      <c r="M93" s="28">
        <f t="shared" si="6"/>
        <v>0</v>
      </c>
      <c r="N93" s="28">
        <f t="shared" si="6"/>
        <v>0</v>
      </c>
      <c r="O93" s="28">
        <f t="shared" si="6"/>
        <v>0</v>
      </c>
      <c r="P93" s="28">
        <f t="shared" si="6"/>
        <v>0</v>
      </c>
      <c r="Q93" s="28">
        <f t="shared" si="6"/>
        <v>0</v>
      </c>
      <c r="R93" s="28">
        <f t="shared" si="6"/>
        <v>0</v>
      </c>
      <c r="S93" s="28">
        <f t="shared" si="6"/>
        <v>0</v>
      </c>
      <c r="T93" s="28">
        <f t="shared" si="6"/>
        <v>0</v>
      </c>
      <c r="U93" s="28">
        <f t="shared" si="6"/>
        <v>0</v>
      </c>
      <c r="V93" s="28">
        <f t="shared" si="6"/>
        <v>0</v>
      </c>
      <c r="W93" s="28">
        <f t="shared" si="6"/>
        <v>0</v>
      </c>
      <c r="X93" s="28">
        <f t="shared" si="6"/>
        <v>0</v>
      </c>
      <c r="Y93" s="28">
        <f t="shared" si="6"/>
        <v>0</v>
      </c>
      <c r="Z93" s="28">
        <f t="shared" si="6"/>
        <v>0</v>
      </c>
      <c r="AA93" s="28">
        <f t="shared" si="6"/>
        <v>0</v>
      </c>
      <c r="AB93" s="28">
        <f t="shared" si="6"/>
        <v>0</v>
      </c>
      <c r="AC93" s="28">
        <f t="shared" si="6"/>
        <v>0</v>
      </c>
      <c r="AD93" s="28">
        <f t="shared" si="6"/>
        <v>0</v>
      </c>
      <c r="AE93" s="28">
        <f t="shared" si="6"/>
        <v>0</v>
      </c>
      <c r="AF93" s="28">
        <f t="shared" si="6"/>
        <v>0</v>
      </c>
      <c r="AG93" s="28">
        <f t="shared" si="6"/>
        <v>0</v>
      </c>
      <c r="AH93" s="28">
        <f t="shared" si="6"/>
        <v>0</v>
      </c>
      <c r="AI93" s="28">
        <f t="shared" si="6"/>
        <v>0</v>
      </c>
      <c r="AJ93" s="28">
        <f t="shared" si="6"/>
        <v>0</v>
      </c>
      <c r="AK93" s="28">
        <f t="shared" si="6"/>
        <v>0</v>
      </c>
      <c r="AL93" s="28">
        <f t="shared" si="6"/>
        <v>0</v>
      </c>
      <c r="AM93" s="65"/>
      <c r="AN93" s="49"/>
      <c r="AO93" s="9" t="s">
        <v>226</v>
      </c>
      <c r="AP93" s="58"/>
    </row>
    <row r="94" spans="1:42" ht="45" hidden="1" x14ac:dyDescent="0.15">
      <c r="B94" s="78" t="s">
        <v>216</v>
      </c>
      <c r="F94" s="19" t="str">
        <f>B94</f>
        <v>10.0</v>
      </c>
      <c r="G94" s="67"/>
      <c r="H94" s="21" t="s">
        <v>104</v>
      </c>
      <c r="I94" s="28">
        <f>SUM(I95:I98)</f>
        <v>0</v>
      </c>
      <c r="J94" s="28">
        <f>SUM(J95:J98)</f>
        <v>0</v>
      </c>
      <c r="K94" s="28">
        <f t="shared" ref="K94:AL94" si="7">SUM(K95:K98)</f>
        <v>0</v>
      </c>
      <c r="L94" s="28">
        <f t="shared" si="7"/>
        <v>0</v>
      </c>
      <c r="M94" s="28">
        <f t="shared" si="7"/>
        <v>0</v>
      </c>
      <c r="N94" s="28">
        <f t="shared" si="7"/>
        <v>0</v>
      </c>
      <c r="O94" s="28">
        <f t="shared" si="7"/>
        <v>0</v>
      </c>
      <c r="P94" s="28">
        <f t="shared" si="7"/>
        <v>0</v>
      </c>
      <c r="Q94" s="28">
        <f t="shared" si="7"/>
        <v>0</v>
      </c>
      <c r="R94" s="28">
        <f t="shared" si="7"/>
        <v>0</v>
      </c>
      <c r="S94" s="28">
        <f t="shared" si="7"/>
        <v>0</v>
      </c>
      <c r="T94" s="28">
        <f t="shared" si="7"/>
        <v>0</v>
      </c>
      <c r="U94" s="28">
        <f t="shared" si="7"/>
        <v>0</v>
      </c>
      <c r="V94" s="28">
        <f t="shared" si="7"/>
        <v>0</v>
      </c>
      <c r="W94" s="28">
        <f t="shared" si="7"/>
        <v>0</v>
      </c>
      <c r="X94" s="28">
        <f t="shared" si="7"/>
        <v>0</v>
      </c>
      <c r="Y94" s="28">
        <f t="shared" si="7"/>
        <v>0</v>
      </c>
      <c r="Z94" s="28">
        <f t="shared" si="7"/>
        <v>0</v>
      </c>
      <c r="AA94" s="28">
        <f t="shared" si="7"/>
        <v>0</v>
      </c>
      <c r="AB94" s="28">
        <f t="shared" si="7"/>
        <v>0</v>
      </c>
      <c r="AC94" s="28">
        <f t="shared" si="7"/>
        <v>0</v>
      </c>
      <c r="AD94" s="28">
        <f t="shared" si="7"/>
        <v>0</v>
      </c>
      <c r="AE94" s="28">
        <f t="shared" si="7"/>
        <v>0</v>
      </c>
      <c r="AF94" s="28">
        <f t="shared" si="7"/>
        <v>0</v>
      </c>
      <c r="AG94" s="28">
        <f t="shared" si="7"/>
        <v>0</v>
      </c>
      <c r="AH94" s="28">
        <f t="shared" si="7"/>
        <v>0</v>
      </c>
      <c r="AI94" s="28">
        <f t="shared" si="7"/>
        <v>0</v>
      </c>
      <c r="AJ94" s="28">
        <f t="shared" si="7"/>
        <v>0</v>
      </c>
      <c r="AK94" s="28">
        <f t="shared" si="7"/>
        <v>0</v>
      </c>
      <c r="AL94" s="28">
        <f t="shared" si="7"/>
        <v>0</v>
      </c>
      <c r="AM94" s="65">
        <f>G94</f>
        <v>0</v>
      </c>
      <c r="AN94" s="49"/>
      <c r="AO94" s="9" t="s">
        <v>227</v>
      </c>
      <c r="AP94" s="58"/>
    </row>
    <row r="95" spans="1:42" ht="18.75" hidden="1" x14ac:dyDescent="0.15">
      <c r="A95" s="68"/>
      <c r="B95" s="78"/>
      <c r="F95" s="45" t="str">
        <f>B94&amp;".1"</f>
        <v>10.0.1</v>
      </c>
      <c r="G95" s="66" t="s">
        <v>219</v>
      </c>
      <c r="H95" s="21" t="s">
        <v>104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65"/>
      <c r="AN95" s="49"/>
      <c r="AO95" s="9"/>
      <c r="AP95" s="58"/>
    </row>
    <row r="96" spans="1:42" ht="18.75" hidden="1" x14ac:dyDescent="0.15">
      <c r="B96" s="78"/>
      <c r="F96" s="45" t="str">
        <f>B94&amp;".2"</f>
        <v>10.0.2</v>
      </c>
      <c r="G96" s="66" t="s">
        <v>221</v>
      </c>
      <c r="H96" s="21" t="s">
        <v>104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65"/>
      <c r="AN96" s="49"/>
      <c r="AO96" s="9"/>
      <c r="AP96" s="58"/>
    </row>
    <row r="97" spans="2:42" ht="18.75" hidden="1" x14ac:dyDescent="0.15">
      <c r="B97" s="78"/>
      <c r="F97" s="45" t="str">
        <f>B94&amp;".3"</f>
        <v>10.0.3</v>
      </c>
      <c r="G97" s="66" t="s">
        <v>223</v>
      </c>
      <c r="H97" s="21" t="s">
        <v>104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65"/>
      <c r="AN97" s="49"/>
      <c r="AO97" s="9"/>
      <c r="AP97" s="58"/>
    </row>
    <row r="98" spans="2:42" ht="18.75" hidden="1" x14ac:dyDescent="0.15">
      <c r="B98" s="78"/>
      <c r="F98" s="45" t="str">
        <f>B94&amp;".4"</f>
        <v>10.0.4</v>
      </c>
      <c r="G98" s="66" t="s">
        <v>225</v>
      </c>
      <c r="H98" s="21" t="s">
        <v>104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65"/>
      <c r="AN98" s="49"/>
      <c r="AO98" s="9"/>
      <c r="AP98" s="58"/>
    </row>
    <row r="99" spans="2:42" ht="45" x14ac:dyDescent="0.15">
      <c r="B99" s="78" t="s">
        <v>228</v>
      </c>
      <c r="E99" s="8"/>
      <c r="F99" s="19" t="str">
        <f>B99</f>
        <v>10.1</v>
      </c>
      <c r="G99" s="67" t="s">
        <v>113</v>
      </c>
      <c r="H99" s="21" t="s">
        <v>104</v>
      </c>
      <c r="I99" s="28">
        <f>SUM(I100:I103)</f>
        <v>0</v>
      </c>
      <c r="J99" s="28">
        <f>SUM(J100:J103)</f>
        <v>0</v>
      </c>
      <c r="K99" s="28">
        <f t="shared" ref="K99:AL99" si="8">SUM(K100:K103)</f>
        <v>0</v>
      </c>
      <c r="L99" s="28">
        <f t="shared" si="8"/>
        <v>0</v>
      </c>
      <c r="M99" s="28">
        <f t="shared" si="8"/>
        <v>0</v>
      </c>
      <c r="N99" s="28">
        <f t="shared" si="8"/>
        <v>0</v>
      </c>
      <c r="O99" s="28">
        <f t="shared" si="8"/>
        <v>0</v>
      </c>
      <c r="P99" s="28">
        <f t="shared" si="8"/>
        <v>0</v>
      </c>
      <c r="Q99" s="28">
        <f t="shared" si="8"/>
        <v>0</v>
      </c>
      <c r="R99" s="28">
        <f t="shared" si="8"/>
        <v>0</v>
      </c>
      <c r="S99" s="28">
        <f t="shared" si="8"/>
        <v>0</v>
      </c>
      <c r="T99" s="28">
        <f t="shared" si="8"/>
        <v>0</v>
      </c>
      <c r="U99" s="28">
        <f t="shared" si="8"/>
        <v>0</v>
      </c>
      <c r="V99" s="28">
        <f t="shared" si="8"/>
        <v>0</v>
      </c>
      <c r="W99" s="28">
        <f t="shared" si="8"/>
        <v>0</v>
      </c>
      <c r="X99" s="28">
        <f t="shared" si="8"/>
        <v>0</v>
      </c>
      <c r="Y99" s="28">
        <f t="shared" si="8"/>
        <v>0</v>
      </c>
      <c r="Z99" s="28">
        <f t="shared" si="8"/>
        <v>0</v>
      </c>
      <c r="AA99" s="28">
        <f t="shared" si="8"/>
        <v>0</v>
      </c>
      <c r="AB99" s="28">
        <f t="shared" si="8"/>
        <v>0</v>
      </c>
      <c r="AC99" s="28">
        <f t="shared" si="8"/>
        <v>0</v>
      </c>
      <c r="AD99" s="28">
        <f t="shared" si="8"/>
        <v>0</v>
      </c>
      <c r="AE99" s="28">
        <f t="shared" si="8"/>
        <v>0</v>
      </c>
      <c r="AF99" s="28">
        <f t="shared" si="8"/>
        <v>0</v>
      </c>
      <c r="AG99" s="28">
        <f t="shared" si="8"/>
        <v>0</v>
      </c>
      <c r="AH99" s="28">
        <f t="shared" si="8"/>
        <v>0</v>
      </c>
      <c r="AI99" s="28">
        <f t="shared" si="8"/>
        <v>0</v>
      </c>
      <c r="AJ99" s="28">
        <f t="shared" si="8"/>
        <v>0</v>
      </c>
      <c r="AK99" s="28">
        <f t="shared" si="8"/>
        <v>0</v>
      </c>
      <c r="AL99" s="28">
        <f t="shared" si="8"/>
        <v>0</v>
      </c>
      <c r="AM99" s="69" t="str">
        <f>G99</f>
        <v>амортизация</v>
      </c>
      <c r="AN99" s="70"/>
      <c r="AO99" s="71" t="s">
        <v>227</v>
      </c>
      <c r="AP99" s="58"/>
    </row>
    <row r="100" spans="2:42" ht="18.75" x14ac:dyDescent="0.15">
      <c r="B100" s="78"/>
      <c r="F100" s="45" t="str">
        <f>B99&amp;".1"</f>
        <v>10.1.1</v>
      </c>
      <c r="G100" s="66" t="s">
        <v>219</v>
      </c>
      <c r="H100" s="21" t="s">
        <v>104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65"/>
      <c r="AN100" s="49"/>
      <c r="AO100" s="9"/>
      <c r="AP100" s="58"/>
    </row>
    <row r="101" spans="2:42" ht="18.75" x14ac:dyDescent="0.15">
      <c r="B101" s="78"/>
      <c r="F101" s="45" t="str">
        <f>B99&amp;".2"</f>
        <v>10.1.2</v>
      </c>
      <c r="G101" s="66" t="s">
        <v>221</v>
      </c>
      <c r="H101" s="21" t="s">
        <v>104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65"/>
      <c r="AN101" s="49"/>
      <c r="AO101" s="9"/>
      <c r="AP101" s="58"/>
    </row>
    <row r="102" spans="2:42" ht="18.75" x14ac:dyDescent="0.15">
      <c r="B102" s="78"/>
      <c r="F102" s="45" t="str">
        <f>B99&amp;".3"</f>
        <v>10.1.3</v>
      </c>
      <c r="G102" s="66" t="s">
        <v>223</v>
      </c>
      <c r="H102" s="21" t="s">
        <v>104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65"/>
      <c r="AN102" s="49"/>
      <c r="AO102" s="9"/>
      <c r="AP102" s="58"/>
    </row>
    <row r="103" spans="2:42" ht="18.75" x14ac:dyDescent="0.15">
      <c r="B103" s="78"/>
      <c r="F103" s="45" t="str">
        <f>B99&amp;".4"</f>
        <v>10.1.4</v>
      </c>
      <c r="G103" s="66" t="s">
        <v>225</v>
      </c>
      <c r="H103" s="21" t="s">
        <v>104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65"/>
      <c r="AN103" s="49"/>
      <c r="AO103" s="9"/>
      <c r="AP103" s="58"/>
    </row>
    <row r="104" spans="2:42" ht="18.75" x14ac:dyDescent="0.15">
      <c r="F104" s="72"/>
      <c r="G104" s="39" t="s">
        <v>111</v>
      </c>
      <c r="H104" s="39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73"/>
      <c r="AN104" s="49"/>
      <c r="AO104" s="9"/>
      <c r="AP104" s="58"/>
    </row>
    <row r="105" spans="2:42" ht="3" customHeight="1" x14ac:dyDescent="0.15">
      <c r="F105" s="4"/>
      <c r="G105" s="4"/>
      <c r="H105" s="4"/>
      <c r="I105" s="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P105" s="75"/>
    </row>
    <row r="106" spans="2:42" ht="18.75" x14ac:dyDescent="0.25">
      <c r="F106" s="76">
        <v>1</v>
      </c>
      <c r="G106" s="79" t="s">
        <v>229</v>
      </c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5"/>
    </row>
    <row r="107" spans="2:42" ht="27" customHeight="1" x14ac:dyDescent="0.25">
      <c r="F107" s="76"/>
      <c r="G107" s="79" t="s">
        <v>230</v>
      </c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5"/>
    </row>
    <row r="108" spans="2:42" ht="18.75" x14ac:dyDescent="0.25">
      <c r="F108" s="77">
        <v>2</v>
      </c>
      <c r="G108" s="80" t="s">
        <v>231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75"/>
    </row>
    <row r="112" spans="2:42" ht="22.5" x14ac:dyDescent="0.25">
      <c r="G112" s="3" t="s">
        <v>232</v>
      </c>
    </row>
  </sheetData>
  <sheetProtection formatColumns="0" formatRows="0"/>
  <mergeCells count="18">
    <mergeCell ref="B89:B93"/>
    <mergeCell ref="F5:I5"/>
    <mergeCell ref="F7:AN7"/>
    <mergeCell ref="AO7:AO9"/>
    <mergeCell ref="F8:F9"/>
    <mergeCell ref="G8:G9"/>
    <mergeCell ref="H8:H9"/>
    <mergeCell ref="I8:AM8"/>
    <mergeCell ref="B20:B22"/>
    <mergeCell ref="B23:B27"/>
    <mergeCell ref="B28:B30"/>
    <mergeCell ref="B31:B33"/>
    <mergeCell ref="B84:B86"/>
    <mergeCell ref="B94:B98"/>
    <mergeCell ref="B99:B103"/>
    <mergeCell ref="G106:AO106"/>
    <mergeCell ref="G107:AO107"/>
    <mergeCell ref="G108:AO108"/>
  </mergeCells>
  <dataValidations count="9">
    <dataValidation type="decimal" allowBlank="1" showErrorMessage="1" errorTitle="Ошибка" error="Допускается ввод только действительных чисел!" sqref="I85:AL86">
      <formula1>-9.99999999999999E+23</formula1>
      <formula2>9.99999999999999E+23</formula2>
    </dataValidation>
    <dataValidation type="decimal" allowBlank="1" showInputMessage="1" showErrorMessage="1" error="Введите значение от 0 до 100%" sqref="I64:AL65 J67:AL68 J70:AL71 J73:AL74 I46:AL47 J49:AL50 I52:AL53 I55:AL56 I58:AL59 I61:AL62">
      <formula1>0</formula1>
      <formula2>100</formula2>
    </dataValidation>
    <dataValidation type="decimal" allowBlank="1" showErrorMessage="1" errorTitle="Ошибка" error="Допускается ввод только неотрицательных чисел!" sqref="I49:I50 I73:I74 I67:I68 I70:I71 I79:AL80 I82:AL83 I29:AL29 I32:AL32 I76:AL77 I37:AL38 I43:AL44 I40:AL41 I100:AL103 I21:AL21 I95:AL98 I24:AL26">
      <formula1>0</formula1>
      <formula2>9.99999999999999E+23</formula2>
    </dataValidation>
    <dataValidation type="list" operator="lessThanOrEqual" allowBlank="1" showInputMessage="1" showErrorMessage="1" errorTitle="Ошибка" error="Выберите значение из списка!" prompt="Укажите источник финансирования" sqref="G99 G94 G24">
      <formula1>source_of_funding</formula1>
    </dataValidation>
    <dataValidation type="whole" allowBlank="1" showInputMessage="1" showErrorMessage="1" errorTitle="Ошибка" error="Введите год с 2000 по 2030!" prompt="Укажите год реализации инвестиционной программы/мероприятия" sqref="G23 G20 G28 G31">
      <formula1>2000</formula1>
      <formula2>2030</formula2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I14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:I13 I17:AL18"/>
    <dataValidation type="textLength" operator="lessThanOrEqual" allowBlank="1" showInputMessage="1" showErrorMessage="1" errorTitle="Ошибка" error="Допускается ввод не более 900 символов!" sqref="G84:H84 I15:I16 I11:AL11">
      <formula1>900</formula1>
    </dataValidation>
    <dataValidation type="list" operator="lessThanOrEqual" allowBlank="1" showInputMessage="1" showErrorMessage="1" errorTitle="Ошибка" error="Выберите значение из списка!" sqref="G21 G29 G32 G25:G26">
      <formula1>source_of_funding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37</vt:i4>
      </vt:variant>
    </vt:vector>
  </HeadingPairs>
  <TitlesOfParts>
    <vt:vector size="38" baseType="lpstr">
      <vt:lpstr>Форма 4.5</vt:lpstr>
      <vt:lpstr>checkCell_List06</vt:lpstr>
      <vt:lpstr>end_col</vt:lpstr>
      <vt:lpstr>end_row_5</vt:lpstr>
      <vt:lpstr>end_row1</vt:lpstr>
      <vt:lpstr>end_row2</vt:lpstr>
      <vt:lpstr>et_List06_1</vt:lpstr>
      <vt:lpstr>et_List06_2</vt:lpstr>
      <vt:lpstr>et_List06_3</vt:lpstr>
      <vt:lpstr>et_List06_4</vt:lpstr>
      <vt:lpstr>List06_1_reserve</vt:lpstr>
      <vt:lpstr>List06_2_reserve</vt:lpstr>
      <vt:lpstr>List06_CheckC</vt:lpstr>
      <vt:lpstr>List06_date_ch_ip</vt:lpstr>
      <vt:lpstr>List06_date_ip</vt:lpstr>
      <vt:lpstr>List06_date_r_ip</vt:lpstr>
      <vt:lpstr>List06_flag_year</vt:lpstr>
      <vt:lpstr>List06_main_column</vt:lpstr>
      <vt:lpstr>List06_Name</vt:lpstr>
      <vt:lpstr>List06_objective_of_IPR</vt:lpstr>
      <vt:lpstr>List06_sourceFin</vt:lpstr>
      <vt:lpstr>List06_year_source</vt:lpstr>
      <vt:lpstr>pDel_List06_1</vt:lpstr>
      <vt:lpstr>pDel_List06_2</vt:lpstr>
      <vt:lpstr>pDel_List06_3</vt:lpstr>
      <vt:lpstr>pDel_List06_4</vt:lpstr>
      <vt:lpstr>pIns_List06_1</vt:lpstr>
      <vt:lpstr>pIns_List06_2</vt:lpstr>
      <vt:lpstr>pIns_List06_3</vt:lpstr>
      <vt:lpstr>pVDel_List06_1</vt:lpstr>
      <vt:lpstr>pVIns_List06_0</vt:lpstr>
      <vt:lpstr>pVIns_List06_1</vt:lpstr>
      <vt:lpstr>row_1</vt:lpstr>
      <vt:lpstr>row_2</vt:lpstr>
      <vt:lpstr>row_5</vt:lpstr>
      <vt:lpstr>Table4</vt:lpstr>
      <vt:lpstr>Vet_List06_0</vt:lpstr>
      <vt:lpstr>Vet_List06_1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Солодуха Ольга Витальевна</dc:creator>
  <cp:lastModifiedBy>Дидюра Надежда Николаевна</cp:lastModifiedBy>
  <dcterms:created xsi:type="dcterms:W3CDTF">2021-01-21T05:07:35Z</dcterms:created>
  <dcterms:modified xsi:type="dcterms:W3CDTF">2021-01-22T12:06:09Z</dcterms:modified>
</cp:coreProperties>
</file>